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384582B-6EA1-46C3-9D09-565496610150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5" l="1"/>
  <c r="D27" i="4" l="1"/>
  <c r="E27" i="4"/>
  <c r="F27" i="4"/>
  <c r="G10" i="3" l="1"/>
  <c r="F10" i="3"/>
  <c r="E10" i="3"/>
  <c r="D10" i="3"/>
  <c r="G20" i="4"/>
  <c r="F20" i="4"/>
  <c r="E20" i="4"/>
  <c r="D20" i="4"/>
  <c r="E11" i="3" l="1"/>
  <c r="F11" i="3"/>
  <c r="G26" i="8"/>
  <c r="F26" i="8"/>
  <c r="E26" i="8"/>
  <c r="D26" i="8"/>
  <c r="D20" i="1" l="1"/>
  <c r="F8" i="9" l="1"/>
  <c r="E8" i="9"/>
  <c r="D8" i="9"/>
  <c r="G9" i="10"/>
  <c r="F9" i="10"/>
  <c r="E9" i="10"/>
  <c r="D9" i="10"/>
  <c r="G20" i="9"/>
  <c r="G27" i="9"/>
  <c r="F27" i="9"/>
  <c r="E27" i="9"/>
  <c r="D27" i="9"/>
  <c r="G8" i="4"/>
  <c r="F8" i="4"/>
  <c r="E8" i="4"/>
  <c r="D8" i="4"/>
  <c r="D9" i="6" l="1"/>
  <c r="E9" i="6"/>
  <c r="F9" i="6"/>
  <c r="G9" i="6"/>
  <c r="F20" i="1" l="1"/>
  <c r="E20" i="1"/>
  <c r="G20" i="1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8" i="3"/>
  <c r="E28" i="3"/>
  <c r="D28" i="3"/>
  <c r="D19" i="2"/>
  <c r="E19" i="2"/>
  <c r="F19" i="2"/>
  <c r="G19" i="2"/>
  <c r="D26" i="7"/>
  <c r="E26" i="7"/>
  <c r="F26" i="7"/>
  <c r="G26" i="7"/>
  <c r="E10" i="1" l="1"/>
  <c r="G21" i="6"/>
  <c r="F21" i="6"/>
  <c r="E21" i="6"/>
  <c r="D21" i="6"/>
  <c r="G28" i="3"/>
  <c r="D28" i="6" l="1"/>
  <c r="D32" i="6" s="1"/>
  <c r="E22" i="6"/>
  <c r="E28" i="6" s="1"/>
  <c r="E32" i="6" s="1"/>
  <c r="E43" i="6" s="1"/>
  <c r="D21" i="10"/>
  <c r="E21" i="10"/>
  <c r="F21" i="10"/>
  <c r="G21" i="10"/>
  <c r="D28" i="10"/>
  <c r="E28" i="10"/>
  <c r="F28" i="10"/>
  <c r="G28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9" i="8"/>
  <c r="F19" i="8"/>
  <c r="E19" i="8"/>
  <c r="D19" i="8"/>
  <c r="G7" i="8"/>
  <c r="F7" i="8"/>
  <c r="E7" i="8"/>
  <c r="D7" i="8"/>
  <c r="G19" i="7"/>
  <c r="F19" i="7"/>
  <c r="E19" i="7"/>
  <c r="D19" i="7"/>
  <c r="G28" i="5"/>
  <c r="F28" i="5"/>
  <c r="E28" i="5"/>
  <c r="D28" i="5"/>
  <c r="F21" i="5"/>
  <c r="E21" i="5"/>
  <c r="D21" i="5"/>
  <c r="G27" i="4"/>
  <c r="G31" i="4" s="1"/>
  <c r="F31" i="4"/>
  <c r="E31" i="4"/>
  <c r="D31" i="4"/>
  <c r="G26" i="2"/>
  <c r="F26" i="2"/>
  <c r="E26" i="2"/>
  <c r="D26" i="2"/>
  <c r="G7" i="2"/>
  <c r="F7" i="2"/>
  <c r="E7" i="2"/>
  <c r="D7" i="2"/>
  <c r="D32" i="10" l="1"/>
  <c r="D30" i="8"/>
  <c r="G23" i="4"/>
  <c r="G22" i="4"/>
  <c r="F29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0" i="2"/>
  <c r="D43" i="2" s="1"/>
  <c r="E30" i="8"/>
  <c r="E40" i="8" s="1"/>
  <c r="G30" i="8"/>
  <c r="E22" i="10"/>
  <c r="F30" i="8"/>
  <c r="F40" i="8" s="1"/>
  <c r="E27" i="8"/>
  <c r="D40" i="8"/>
  <c r="E20" i="8"/>
  <c r="D30" i="7"/>
  <c r="D40" i="7" s="1"/>
  <c r="E29" i="6"/>
  <c r="E32" i="5"/>
  <c r="E43" i="5" s="1"/>
  <c r="D32" i="5"/>
  <c r="D43" i="5" s="1"/>
  <c r="F32" i="5"/>
  <c r="F43" i="5" s="1"/>
  <c r="E40" i="4"/>
  <c r="E28" i="4"/>
  <c r="F40" i="4"/>
  <c r="E29" i="10"/>
  <c r="F30" i="2"/>
  <c r="F43" i="2" s="1"/>
  <c r="F20" i="2"/>
  <c r="E21" i="4"/>
  <c r="E21" i="15"/>
  <c r="E26" i="15" s="1"/>
  <c r="F21" i="15"/>
  <c r="F26" i="15" s="1"/>
  <c r="D32" i="15"/>
  <c r="D34" i="15" s="1"/>
  <c r="E36" i="15" s="1"/>
  <c r="E21" i="9"/>
  <c r="E28" i="9" s="1"/>
  <c r="F21" i="9"/>
  <c r="F28" i="9" s="1"/>
  <c r="F27" i="8"/>
  <c r="F20" i="8"/>
  <c r="E27" i="7"/>
  <c r="G30" i="7"/>
  <c r="E30" i="7"/>
  <c r="E40" i="7" s="1"/>
  <c r="E20" i="7"/>
  <c r="F20" i="7"/>
  <c r="D43" i="6"/>
  <c r="F22" i="6"/>
  <c r="F28" i="6" s="1"/>
  <c r="F32" i="6" s="1"/>
  <c r="F43" i="6" s="1"/>
  <c r="E29" i="5"/>
  <c r="F29" i="5"/>
  <c r="G32" i="5"/>
  <c r="E22" i="5"/>
  <c r="F22" i="5"/>
  <c r="F28" i="4"/>
  <c r="D40" i="4"/>
  <c r="F21" i="4"/>
  <c r="E29" i="3"/>
  <c r="F29" i="3"/>
  <c r="E27" i="2"/>
  <c r="F27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0" i="2"/>
  <c r="G30" i="2"/>
  <c r="G27" i="1"/>
  <c r="F27" i="1"/>
  <c r="E27" i="1"/>
  <c r="D27" i="1"/>
  <c r="F10" i="1"/>
  <c r="G54" i="11" l="1"/>
  <c r="F50" i="14"/>
  <c r="G16" i="11"/>
  <c r="G47" i="11"/>
  <c r="E50" i="14"/>
  <c r="E61" i="14"/>
  <c r="D63" i="14" s="1"/>
  <c r="D65" i="14" s="1"/>
  <c r="G32" i="14"/>
  <c r="G36" i="5"/>
  <c r="G11" i="5"/>
  <c r="G10" i="5"/>
  <c r="G29" i="7"/>
  <c r="G28" i="7"/>
  <c r="G10" i="7"/>
  <c r="G9" i="7"/>
  <c r="G11" i="4"/>
  <c r="G10" i="4"/>
  <c r="G34" i="8"/>
  <c r="G29" i="8"/>
  <c r="G28" i="8"/>
  <c r="G21" i="8"/>
  <c r="G22" i="8"/>
  <c r="G9" i="8"/>
  <c r="G10" i="8"/>
  <c r="G21" i="7"/>
  <c r="G22" i="7"/>
  <c r="G30" i="5"/>
  <c r="G31" i="5"/>
  <c r="G23" i="5"/>
  <c r="G24" i="5"/>
  <c r="G29" i="4"/>
  <c r="G30" i="4"/>
  <c r="G28" i="2"/>
  <c r="G29" i="2"/>
  <c r="G10" i="2"/>
  <c r="G9" i="2"/>
  <c r="G22" i="2"/>
  <c r="G21" i="2"/>
  <c r="G34" i="7"/>
  <c r="G34" i="4"/>
  <c r="D41" i="8"/>
  <c r="D42" i="8" s="1"/>
  <c r="F32" i="2"/>
  <c r="D44" i="5"/>
  <c r="D45" i="5" s="1"/>
  <c r="E32" i="8"/>
  <c r="F32" i="8"/>
  <c r="F34" i="5"/>
  <c r="G36" i="4"/>
  <c r="G36" i="8"/>
  <c r="G36" i="7"/>
  <c r="F29" i="6"/>
  <c r="D44" i="6"/>
  <c r="D45" i="6" s="1"/>
  <c r="E34" i="5"/>
  <c r="G38" i="5"/>
  <c r="D41" i="4"/>
  <c r="D42" i="4" s="1"/>
  <c r="E34" i="6"/>
  <c r="F33" i="4"/>
  <c r="F36" i="15"/>
  <c r="D36" i="15"/>
  <c r="E21" i="1"/>
  <c r="E32" i="7"/>
  <c r="F34" i="6"/>
  <c r="E33" i="4"/>
  <c r="E32" i="2"/>
  <c r="E43" i="2"/>
  <c r="F21" i="1"/>
  <c r="G31" i="1"/>
  <c r="E31" i="1"/>
  <c r="E41" i="1" s="1"/>
  <c r="D31" i="1"/>
  <c r="D41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4" i="2"/>
  <c r="G36" i="2"/>
  <c r="F28" i="1"/>
  <c r="F31" i="1"/>
  <c r="E28" i="1"/>
  <c r="E65" i="14" l="1"/>
  <c r="F65" i="14"/>
  <c r="G30" i="1"/>
  <c r="G12" i="1"/>
  <c r="G29" i="1"/>
  <c r="G11" i="1"/>
  <c r="G22" i="1"/>
  <c r="G23" i="1"/>
  <c r="E42" i="8"/>
  <c r="F42" i="8"/>
  <c r="E45" i="5"/>
  <c r="F45" i="5"/>
  <c r="E42" i="4"/>
  <c r="F42" i="4"/>
  <c r="F45" i="6"/>
  <c r="E45" i="6"/>
  <c r="D45" i="2"/>
  <c r="E33" i="1"/>
  <c r="G36" i="1"/>
  <c r="G34" i="1"/>
  <c r="F33" i="1"/>
  <c r="F41" i="1"/>
  <c r="D42" i="1" s="1"/>
  <c r="D43" i="1" s="1"/>
  <c r="D47" i="2" l="1"/>
  <c r="F47" i="2"/>
  <c r="E47" i="2"/>
  <c r="F43" i="1"/>
  <c r="E43" i="1"/>
  <c r="G28" i="6"/>
  <c r="G32" i="6" l="1"/>
  <c r="G12" i="6" l="1"/>
  <c r="G11" i="6"/>
  <c r="G24" i="6"/>
  <c r="G23" i="6"/>
  <c r="G30" i="6"/>
  <c r="G31" i="6"/>
  <c r="G38" i="6"/>
  <c r="G36" i="6"/>
  <c r="F27" i="7"/>
  <c r="F30" i="7"/>
  <c r="F40" i="7" s="1"/>
  <c r="D41" i="7" l="1"/>
  <c r="F42" i="7" s="1"/>
  <c r="F32" i="7"/>
  <c r="E42" i="7" l="1"/>
  <c r="D42" i="7"/>
  <c r="G31" i="9" l="1"/>
  <c r="G30" i="9" l="1"/>
  <c r="G29" i="9"/>
  <c r="G23" i="9"/>
  <c r="G22" i="9"/>
  <c r="G10" i="9"/>
  <c r="G11" i="9"/>
  <c r="G37" i="9"/>
  <c r="G35" i="9"/>
  <c r="G32" i="10"/>
  <c r="G12" i="10" l="1"/>
  <c r="G11" i="10"/>
  <c r="G31" i="10"/>
  <c r="G30" i="10"/>
  <c r="G24" i="10"/>
  <c r="G23" i="10"/>
  <c r="G37" i="10"/>
  <c r="G35" i="10"/>
  <c r="D41" i="10"/>
  <c r="E10" i="10"/>
  <c r="E32" i="10"/>
  <c r="E41" i="10" s="1"/>
  <c r="F10" i="10"/>
  <c r="F32" i="10"/>
  <c r="F34" i="10" l="1"/>
  <c r="E34" i="10"/>
  <c r="F41" i="10"/>
  <c r="D42" i="10" s="1"/>
  <c r="D43" i="10" s="1"/>
  <c r="E43" i="10" l="1"/>
  <c r="F43" i="10"/>
  <c r="D31" i="9"/>
  <c r="D41" i="9" s="1"/>
  <c r="E9" i="9"/>
  <c r="E31" i="9"/>
  <c r="F9" i="9"/>
  <c r="F31" i="9"/>
  <c r="F41" i="9" s="1"/>
  <c r="E33" i="9" l="1"/>
  <c r="E41" i="9"/>
  <c r="D42" i="9" s="1"/>
  <c r="F43" i="9" s="1"/>
  <c r="F33" i="9"/>
  <c r="E43" i="9" l="1"/>
  <c r="D43" i="9"/>
  <c r="G21" i="3"/>
  <c r="G32" i="3" s="1"/>
  <c r="D21" i="3"/>
  <c r="E21" i="3"/>
  <c r="E32" i="3" s="1"/>
  <c r="F21" i="3"/>
  <c r="F32" i="3" s="1"/>
  <c r="D32" i="3" l="1"/>
  <c r="D43" i="3" s="1"/>
  <c r="G13" i="3"/>
  <c r="G12" i="3"/>
  <c r="E34" i="3"/>
  <c r="E43" i="3"/>
  <c r="F34" i="3"/>
  <c r="F43" i="3"/>
  <c r="F22" i="3"/>
  <c r="E22" i="3"/>
  <c r="D44" i="3" l="1"/>
  <c r="D45" i="3" s="1"/>
  <c r="G30" i="3"/>
  <c r="G36" i="3"/>
  <c r="G31" i="3"/>
  <c r="G38" i="3"/>
  <c r="G24" i="3"/>
  <c r="G23" i="3"/>
  <c r="E45" i="3" l="1"/>
  <c r="F45" i="3"/>
</calcChain>
</file>

<file path=xl/sharedStrings.xml><?xml version="1.0" encoding="utf-8"?>
<sst xmlns="http://schemas.openxmlformats.org/spreadsheetml/2006/main" count="719" uniqueCount="156">
  <si>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</si>
  <si>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</si>
  <si>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</si>
  <si>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</si>
  <si>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</si>
  <si>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</si>
  <si>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</si>
  <si>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</si>
  <si>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</si>
  <si>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</si>
  <si>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</si>
  <si>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</si>
  <si>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</si>
  <si>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</si>
  <si>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</si>
  <si>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</si>
  <si>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</si>
  <si>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</si>
  <si>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</si>
  <si>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</si>
  <si>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</si>
  <si>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</si>
  <si>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</si>
  <si>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</si>
  <si>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</si>
  <si>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</si>
  <si>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</si>
  <si>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</si>
  <si>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</si>
  <si>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</si>
  <si>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</si>
  <si>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</si>
  <si>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</si>
  <si>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</si>
  <si>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</si>
  <si>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</si>
  <si>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</si>
  <si>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</si>
  <si>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</si>
  <si>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</si>
  <si>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</si>
  <si>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</si>
  <si>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</si>
  <si>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</si>
  <si>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</si>
  <si>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</si>
  <si>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</si>
  <si>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</si>
  <si>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</si>
  <si>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</si>
  <si>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</si>
  <si>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</si>
  <si>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</si>
  <si>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</si>
  <si>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</si>
  <si>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</si>
  <si>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</si>
  <si>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</si>
  <si>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</si>
  <si>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</si>
  <si>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</si>
  <si>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</si>
  <si>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</si>
  <si>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</si>
  <si>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250/5</t>
  </si>
  <si>
    <t>250/25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</si>
  <si>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</si>
  <si>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</si>
  <si>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</si>
  <si>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</si>
  <si>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</si>
  <si>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</si>
  <si>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</si>
  <si>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</si>
  <si>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</si>
  <si>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</si>
  <si>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250/5/20</t>
  </si>
  <si>
    <t>Бутерброд с сыром</t>
  </si>
  <si>
    <t>Суп картофельный с мясными фрикадельками</t>
  </si>
  <si>
    <t>Каша вязкая рисовая</t>
  </si>
  <si>
    <t>Кефир</t>
  </si>
  <si>
    <t>Рулет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</si>
  <si>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</si>
  <si>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</si>
  <si>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</si>
  <si>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</si>
  <si>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</si>
  <si>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Йогурт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</si>
  <si>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</si>
  <si>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</si>
  <si>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</si>
  <si>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</si>
  <si>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</si>
  <si>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"Фантастик"</t>
  </si>
  <si>
    <t>Щи из свежей капусты со сметаной</t>
  </si>
  <si>
    <t>Сосиски отварные</t>
  </si>
  <si>
    <t>Помидоры свежие (порционно)</t>
  </si>
  <si>
    <t>Плов "Домашний" (в-т 2)</t>
  </si>
  <si>
    <t>Запеканка из творога новая с повидлом</t>
  </si>
  <si>
    <t>Чай "Школьный" с апельсином</t>
  </si>
  <si>
    <t>Бутерброд "Домашний"</t>
  </si>
  <si>
    <t>Биточек "Воздушный"</t>
  </si>
  <si>
    <t xml:space="preserve">Каша расыпчатая рисовая </t>
  </si>
  <si>
    <t>Чай "Школьный" с лимоном</t>
  </si>
  <si>
    <t>Борщ с капустой и картофелем со сметаной</t>
  </si>
  <si>
    <t>Бутерброд "Крок Мисье"</t>
  </si>
  <si>
    <t>Каша расыпчатая рисовая</t>
  </si>
  <si>
    <t>Мясное гнездо Вальдинепа</t>
  </si>
  <si>
    <t>75/50</t>
  </si>
  <si>
    <t>Творожно-фруктовая запеканка</t>
  </si>
  <si>
    <t>Гренки "Лакомка"</t>
  </si>
  <si>
    <t>Котлета "Нясвиж"</t>
  </si>
  <si>
    <t>Мясные шарики</t>
  </si>
  <si>
    <t>Каша расыпчатая гречневая</t>
  </si>
  <si>
    <t>Драчена</t>
  </si>
  <si>
    <t>Напиток "Родничок" (в-т 2)</t>
  </si>
  <si>
    <t>Пирог</t>
  </si>
  <si>
    <t>Кондитерские изделия</t>
  </si>
  <si>
    <t>Компот из сухофруктов "Школьный" (курага)</t>
  </si>
  <si>
    <t>Сок в ассортименте</t>
  </si>
  <si>
    <t>Кондитерские изделия (Мармелад)</t>
  </si>
  <si>
    <t>Колбасные изделия в тесте</t>
  </si>
  <si>
    <t>Вафли</t>
  </si>
  <si>
    <t>Булочка/Пирог</t>
  </si>
  <si>
    <t>Блины со сметаной</t>
  </si>
  <si>
    <t>Чай "Школьный" с сахаром</t>
  </si>
  <si>
    <t>Чай "Школьный с лимоном"</t>
  </si>
  <si>
    <t>Ватрушка с творогом</t>
  </si>
  <si>
    <t xml:space="preserve">Сок в ассортименте </t>
  </si>
  <si>
    <t>Напиток лимонный (апельсиновый) новый</t>
  </si>
  <si>
    <t>Рыба в сыре жаренная</t>
  </si>
  <si>
    <t>Капуста по-домашнему</t>
  </si>
  <si>
    <t>Фрукты свежие (бананы)</t>
  </si>
  <si>
    <t>Мясо тушеное "Вкусное"</t>
  </si>
  <si>
    <t>50/25</t>
  </si>
  <si>
    <t>Овощи консервированные (порциями) огурцы</t>
  </si>
  <si>
    <t>Салат из белокочаной капусты с зеленым горошком</t>
  </si>
  <si>
    <t>Рассольник ленинградский</t>
  </si>
  <si>
    <t>Салат "Минутка"</t>
  </si>
  <si>
    <t>Фрукты свежие (яблоки)</t>
  </si>
  <si>
    <t>Салат "Парус"</t>
  </si>
  <si>
    <t>Винегрет с зеленым горошком</t>
  </si>
  <si>
    <t>Борщ с картофелем со сметаной с мясом</t>
  </si>
  <si>
    <t>Бифштекс "Смачны"</t>
  </si>
  <si>
    <t>Гуляш детский</t>
  </si>
  <si>
    <t>50/15</t>
  </si>
  <si>
    <t>Биточки "Золотая рыбка"</t>
  </si>
  <si>
    <t>Биточки куриные "Наслаждение"</t>
  </si>
  <si>
    <t xml:space="preserve">Салат "Заря" </t>
  </si>
  <si>
    <t>Щи домашние со сметаной и мясом</t>
  </si>
  <si>
    <t>Суп картофельный с бобовыми и с мясом</t>
  </si>
  <si>
    <t>250/20</t>
  </si>
  <si>
    <t>Борщ с капустой и картофелем со сметаной и с мясом</t>
  </si>
  <si>
    <t>Салат "Чайка"</t>
  </si>
  <si>
    <t>Салат "Горошек"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</si>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</sst>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0" fillId="0" borderId="2" xfId="0" applyNumberFormat="1" applyBorder="1"/>
    <xf numFmtId="0" fontId="1" fillId="0" borderId="20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Continuous" vertical="center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 wrapText="1"/>
    </xf>
    <xf numFmtId="2" fontId="10" fillId="5" borderId="5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/>
    <xf numFmtId="0" fontId="7" fillId="6" borderId="5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2" fontId="10" fillId="6" borderId="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5" borderId="19" xfId="0" applyFill="1" applyBorder="1"/>
    <xf numFmtId="0" fontId="0" fillId="5" borderId="2" xfId="0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10" fillId="5" borderId="2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workbookViewId="0">
      <selection activeCell="A16" sqref="A16:XFD16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8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6.5" customHeight="1" thickBot="1" x14ac:dyDescent="0.3">
      <c r="A4" s="1"/>
      <c r="B4" s="39" t="s">
        <v>95</v>
      </c>
      <c r="C4" s="40">
        <v>50</v>
      </c>
      <c r="D4" s="27">
        <v>4.95</v>
      </c>
      <c r="E4" s="18">
        <v>8.9499999999999993</v>
      </c>
      <c r="F4" s="18">
        <v>0.8</v>
      </c>
      <c r="G4" s="18">
        <v>103.5</v>
      </c>
    </row>
    <row r="5" spans="1:8" ht="17.25" customHeight="1" thickBot="1" x14ac:dyDescent="0.3">
      <c r="A5" s="1"/>
      <c r="B5" s="41" t="s">
        <v>71</v>
      </c>
      <c r="C5" s="40">
        <v>150</v>
      </c>
      <c r="D5" s="18">
        <v>5.0999999999999996</v>
      </c>
      <c r="E5" s="18">
        <v>4.3499999999999996</v>
      </c>
      <c r="F5" s="18">
        <v>30.3</v>
      </c>
      <c r="G5" s="18">
        <v>180</v>
      </c>
    </row>
    <row r="6" spans="1:8" ht="16.5" customHeight="1" thickBot="1" x14ac:dyDescent="0.3">
      <c r="A6" s="1"/>
      <c r="B6" s="42" t="s">
        <v>75</v>
      </c>
      <c r="C6" s="43">
        <v>200</v>
      </c>
      <c r="D6" s="18">
        <v>1.4</v>
      </c>
      <c r="E6" s="18">
        <v>1</v>
      </c>
      <c r="F6" s="27">
        <v>15</v>
      </c>
      <c r="G6" s="27">
        <v>78</v>
      </c>
    </row>
    <row r="7" spans="1:8" ht="16.5" thickBot="1" x14ac:dyDescent="0.3">
      <c r="A7" s="1"/>
      <c r="B7" s="44" t="s">
        <v>77</v>
      </c>
      <c r="C7" s="45">
        <v>40</v>
      </c>
      <c r="D7" s="10">
        <v>5.72</v>
      </c>
      <c r="E7" s="10">
        <v>7.92</v>
      </c>
      <c r="F7" s="10">
        <v>9.7200000000000006</v>
      </c>
      <c r="G7" s="10">
        <v>132.80000000000001</v>
      </c>
    </row>
    <row r="8" spans="1:8" ht="16.5" thickBot="1" x14ac:dyDescent="0.3">
      <c r="A8" s="1"/>
      <c r="B8" s="44"/>
      <c r="C8" s="45"/>
      <c r="D8" s="10"/>
      <c r="E8" s="10"/>
      <c r="F8" s="10"/>
      <c r="G8" s="10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43" t="s">
        <v>66</v>
      </c>
      <c r="C11" s="154"/>
      <c r="D11" s="154"/>
      <c r="E11" s="154"/>
      <c r="F11" s="155"/>
      <c r="G11" s="1">
        <f>G9*65/G31</f>
        <v>23.519142083302835</v>
      </c>
    </row>
    <row r="12" spans="1:8" x14ac:dyDescent="0.25">
      <c r="A12" s="1"/>
      <c r="B12" s="143" t="s">
        <v>67</v>
      </c>
      <c r="C12" s="154"/>
      <c r="D12" s="154"/>
      <c r="E12" s="154"/>
      <c r="F12" s="155"/>
      <c r="G12" s="1">
        <f>G9*75/G31</f>
        <v>27.137471634580194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33" customHeight="1" thickBot="1" x14ac:dyDescent="0.3">
      <c r="A14" s="1"/>
      <c r="B14" s="75" t="s">
        <v>135</v>
      </c>
      <c r="C14" s="76">
        <v>30</v>
      </c>
      <c r="D14" s="77">
        <v>1.68</v>
      </c>
      <c r="E14" s="77">
        <v>0</v>
      </c>
      <c r="F14" s="77">
        <v>0.78</v>
      </c>
      <c r="G14" s="77">
        <v>9.6</v>
      </c>
    </row>
    <row r="15" spans="1:8" ht="16.5" thickBot="1" x14ac:dyDescent="0.3">
      <c r="A15" s="1"/>
      <c r="B15" s="78" t="s">
        <v>149</v>
      </c>
      <c r="C15" s="76" t="s">
        <v>76</v>
      </c>
      <c r="D15" s="77">
        <v>10.65</v>
      </c>
      <c r="E15" s="77">
        <v>7.32</v>
      </c>
      <c r="F15" s="77">
        <v>9.34</v>
      </c>
      <c r="G15" s="77">
        <v>148.80000000000001</v>
      </c>
    </row>
    <row r="16" spans="1:8" ht="16.5" thickBot="1" x14ac:dyDescent="0.3">
      <c r="A16" s="1"/>
      <c r="B16" s="75" t="s">
        <v>97</v>
      </c>
      <c r="C16" s="76" t="s">
        <v>62</v>
      </c>
      <c r="D16" s="77">
        <v>18.87</v>
      </c>
      <c r="E16" s="77">
        <v>6.8</v>
      </c>
      <c r="F16" s="77">
        <v>29.07</v>
      </c>
      <c r="G16" s="77">
        <v>251.6</v>
      </c>
    </row>
    <row r="17" spans="1:7" ht="16.5" thickBot="1" x14ac:dyDescent="0.3">
      <c r="A17" s="1"/>
      <c r="B17" s="75" t="s">
        <v>115</v>
      </c>
      <c r="C17" s="81">
        <v>200</v>
      </c>
      <c r="D17" s="82">
        <v>0.2</v>
      </c>
      <c r="E17" s="82"/>
      <c r="F17" s="82">
        <v>12.2</v>
      </c>
      <c r="G17" s="82">
        <v>48.2</v>
      </c>
    </row>
    <row r="18" spans="1:7" ht="16.5" thickBot="1" x14ac:dyDescent="0.3">
      <c r="A18" s="1"/>
      <c r="B18" s="83" t="s">
        <v>63</v>
      </c>
      <c r="C18" s="84">
        <v>30</v>
      </c>
      <c r="D18" s="85">
        <v>1.98</v>
      </c>
      <c r="E18" s="85">
        <v>0.36</v>
      </c>
      <c r="F18" s="85">
        <v>10.26</v>
      </c>
      <c r="G18" s="85">
        <v>54.3</v>
      </c>
    </row>
    <row r="19" spans="1:7" ht="16.5" thickBot="1" x14ac:dyDescent="0.3">
      <c r="A19" s="1"/>
      <c r="B19" s="86" t="s">
        <v>73</v>
      </c>
      <c r="C19" s="76">
        <v>30</v>
      </c>
      <c r="D19" s="77">
        <v>2.2799999999999998</v>
      </c>
      <c r="E19" s="77">
        <v>0.27</v>
      </c>
      <c r="F19" s="77">
        <v>14.01</v>
      </c>
      <c r="G19" s="77">
        <v>69.3</v>
      </c>
    </row>
    <row r="20" spans="1:7" x14ac:dyDescent="0.25">
      <c r="A20" s="1"/>
      <c r="B20" s="3" t="s">
        <v>10</v>
      </c>
      <c r="C20" s="1"/>
      <c r="D20" s="1">
        <f>SUM(D14:D19)</f>
        <v>35.660000000000004</v>
      </c>
      <c r="E20" s="1">
        <f>SUM(E14:E19)</f>
        <v>14.75</v>
      </c>
      <c r="F20" s="1">
        <f>SUM(F14:F19)</f>
        <v>75.66</v>
      </c>
      <c r="G20" s="1">
        <f>SUM(G14:G19)</f>
        <v>581.79999999999995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0.41362871564778458</v>
      </c>
      <c r="F21" s="1">
        <f>F20/D20</f>
        <v>2.1217049915872122</v>
      </c>
      <c r="G21" s="1"/>
    </row>
    <row r="22" spans="1:7" x14ac:dyDescent="0.25">
      <c r="A22" s="1"/>
      <c r="B22" s="143" t="s">
        <v>66</v>
      </c>
      <c r="C22" s="154"/>
      <c r="D22" s="154"/>
      <c r="E22" s="154"/>
      <c r="F22" s="155"/>
      <c r="G22" s="1">
        <f>G20*65/G31</f>
        <v>27.682453700314767</v>
      </c>
    </row>
    <row r="23" spans="1:7" x14ac:dyDescent="0.25">
      <c r="A23" s="1"/>
      <c r="B23" s="143" t="s">
        <v>67</v>
      </c>
      <c r="C23" s="154"/>
      <c r="D23" s="154"/>
      <c r="E23" s="154"/>
      <c r="F23" s="155"/>
      <c r="G23" s="1">
        <f>G20*75/G31</f>
        <v>31.941292731132425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22"/>
      <c r="B25" s="86" t="s">
        <v>74</v>
      </c>
      <c r="C25" s="79">
        <v>50</v>
      </c>
      <c r="D25" s="87">
        <v>2.8</v>
      </c>
      <c r="E25" s="87">
        <v>4.4000000000000004</v>
      </c>
      <c r="F25" s="87">
        <v>28.05</v>
      </c>
      <c r="G25" s="87">
        <v>156</v>
      </c>
    </row>
    <row r="26" spans="1:7" ht="15.75" x14ac:dyDescent="0.25">
      <c r="A26" s="22"/>
      <c r="B26" s="86" t="s">
        <v>82</v>
      </c>
      <c r="C26" s="88">
        <v>200</v>
      </c>
      <c r="D26" s="89">
        <v>3.6</v>
      </c>
      <c r="E26" s="90">
        <v>2.8</v>
      </c>
      <c r="F26" s="90">
        <v>23.8</v>
      </c>
      <c r="G26" s="89">
        <v>134</v>
      </c>
    </row>
    <row r="27" spans="1:7" x14ac:dyDescent="0.25">
      <c r="A27" s="1"/>
      <c r="B27" s="3" t="s">
        <v>10</v>
      </c>
      <c r="C27" s="1"/>
      <c r="D27" s="1">
        <f>SUM(D25:D26)</f>
        <v>6.4</v>
      </c>
      <c r="E27" s="1">
        <f>SUM(E25:E26)</f>
        <v>7.2</v>
      </c>
      <c r="F27" s="1">
        <f>SUM(F25:F26)</f>
        <v>51.85</v>
      </c>
      <c r="G27" s="1">
        <f>SUM(G25:G26)</f>
        <v>290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1.125</v>
      </c>
      <c r="F28" s="1">
        <f>F27/D27</f>
        <v>8.1015625</v>
      </c>
      <c r="G28" s="1"/>
    </row>
    <row r="29" spans="1:7" x14ac:dyDescent="0.25">
      <c r="A29" s="1"/>
      <c r="B29" s="143" t="s">
        <v>49</v>
      </c>
      <c r="C29" s="154"/>
      <c r="D29" s="154"/>
      <c r="E29" s="154"/>
      <c r="F29" s="155"/>
      <c r="G29" s="1">
        <f>G27*65/G31</f>
        <v>13.798404216382403</v>
      </c>
    </row>
    <row r="30" spans="1:7" x14ac:dyDescent="0.25">
      <c r="A30" s="1"/>
      <c r="B30" s="143" t="s">
        <v>50</v>
      </c>
      <c r="C30" s="154"/>
      <c r="D30" s="154"/>
      <c r="E30" s="154"/>
      <c r="F30" s="155"/>
      <c r="G30" s="1">
        <f>G27*75/G31</f>
        <v>15.921235634287388</v>
      </c>
    </row>
    <row r="31" spans="1:7" x14ac:dyDescent="0.25">
      <c r="A31" s="1"/>
      <c r="B31" s="3" t="s">
        <v>14</v>
      </c>
      <c r="C31" s="1"/>
      <c r="D31" s="1">
        <f>D9+D20+D27</f>
        <v>59.230000000000004</v>
      </c>
      <c r="E31" s="1">
        <f>E9+E20+E27</f>
        <v>44.17</v>
      </c>
      <c r="F31" s="1">
        <f>F9+F20+F27</f>
        <v>183.32999999999998</v>
      </c>
      <c r="G31" s="1">
        <f>G9+G20+G27</f>
        <v>1366.1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0.74573695762282621</v>
      </c>
      <c r="F33" s="1">
        <f>F31/D31</f>
        <v>3.0952220158703354</v>
      </c>
      <c r="G33" s="1"/>
    </row>
    <row r="34" spans="1:7" x14ac:dyDescent="0.25">
      <c r="A34" s="1"/>
      <c r="B34" s="146" t="s">
        <v>16</v>
      </c>
      <c r="C34" s="147"/>
      <c r="D34" s="147"/>
      <c r="E34" s="147"/>
      <c r="F34" s="148"/>
      <c r="G34" s="152">
        <f>G31*100/2100</f>
        <v>65.052380952380958</v>
      </c>
    </row>
    <row r="35" spans="1:7" x14ac:dyDescent="0.25">
      <c r="A35" s="1"/>
      <c r="B35" s="149"/>
      <c r="C35" s="150"/>
      <c r="D35" s="150"/>
      <c r="E35" s="150"/>
      <c r="F35" s="151"/>
      <c r="G35" s="153"/>
    </row>
    <row r="36" spans="1:7" x14ac:dyDescent="0.25">
      <c r="A36" s="1"/>
      <c r="B36" s="146" t="s">
        <v>15</v>
      </c>
      <c r="C36" s="147"/>
      <c r="D36" s="147"/>
      <c r="E36" s="147"/>
      <c r="F36" s="148"/>
      <c r="G36" s="152">
        <f>G31*100/2300</f>
        <v>59.395652173913042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3" t="s">
        <v>51</v>
      </c>
      <c r="C38" s="3"/>
      <c r="D38" s="3"/>
      <c r="E38" s="3"/>
      <c r="F38" s="3"/>
      <c r="G38" s="3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236.92000000000002</v>
      </c>
      <c r="E41" s="1">
        <f>E31*E40</f>
        <v>397.53000000000003</v>
      </c>
      <c r="F41" s="1">
        <f>F31*F40</f>
        <v>733.31999999999994</v>
      </c>
      <c r="G41" s="1"/>
    </row>
    <row r="42" spans="1:7" x14ac:dyDescent="0.25">
      <c r="A42" s="1"/>
      <c r="B42" s="3" t="s">
        <v>54</v>
      </c>
      <c r="C42" s="1"/>
      <c r="D42" s="1">
        <f>D41+E41+F41</f>
        <v>1367.77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17.32162571192525</v>
      </c>
      <c r="E43" s="1">
        <f>E41*100/D42</f>
        <v>29.064097033858033</v>
      </c>
      <c r="F43" s="1">
        <f>F41*100/D42</f>
        <v>53.614277254216717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</sheetData>
  <mergeCells count="12">
    <mergeCell ref="B2:H2"/>
    <mergeCell ref="B3:H3"/>
    <mergeCell ref="B34:F35"/>
    <mergeCell ref="G34:G35"/>
    <mergeCell ref="B36:F37"/>
    <mergeCell ref="G36:G37"/>
    <mergeCell ref="B11:F11"/>
    <mergeCell ref="B12:F12"/>
    <mergeCell ref="B22:F22"/>
    <mergeCell ref="B23:F23"/>
    <mergeCell ref="B29:F29"/>
    <mergeCell ref="B30:F30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9"/>
  <sheetViews>
    <sheetView workbookViewId="0">
      <selection activeCell="C14" sqref="C14:G14"/>
    </sheetView>
  </sheetViews>
  <sheetFormatPr defaultRowHeight="15" x14ac:dyDescent="0.25"/>
  <cols>
    <col min="1" max="1" width="4.7109375" customWidth="1"/>
    <col min="2" max="2" width="39.85546875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25</v>
      </c>
      <c r="C2" s="154"/>
      <c r="D2" s="154"/>
      <c r="E2" s="154"/>
      <c r="F2" s="154"/>
      <c r="G2" s="154"/>
      <c r="H2" s="155"/>
    </row>
    <row r="3" spans="1:8" ht="15.75" thickBot="1" x14ac:dyDescent="0.3">
      <c r="A3" s="1"/>
      <c r="B3" s="143" t="s">
        <v>9</v>
      </c>
      <c r="C3" s="154"/>
      <c r="D3" s="154"/>
      <c r="E3" s="154"/>
      <c r="F3" s="154"/>
      <c r="G3" s="154"/>
      <c r="H3" s="155"/>
    </row>
    <row r="4" spans="1:8" ht="21.75" customHeight="1" thickBot="1" x14ac:dyDescent="0.3">
      <c r="A4" s="1"/>
      <c r="B4" s="39" t="s">
        <v>96</v>
      </c>
      <c r="C4" s="66">
        <v>50</v>
      </c>
      <c r="D4" s="19">
        <v>0.55000000000000004</v>
      </c>
      <c r="E4" s="19">
        <v>0.1</v>
      </c>
      <c r="F4" s="19">
        <v>1.9</v>
      </c>
      <c r="G4" s="19">
        <v>11.5</v>
      </c>
    </row>
    <row r="5" spans="1:8" ht="18.75" customHeight="1" thickBot="1" x14ac:dyDescent="0.3">
      <c r="A5" s="1"/>
      <c r="B5" s="44" t="s">
        <v>114</v>
      </c>
      <c r="C5" s="43">
        <v>100</v>
      </c>
      <c r="D5" s="18">
        <v>11.1</v>
      </c>
      <c r="E5" s="18">
        <v>14.9</v>
      </c>
      <c r="F5" s="18">
        <v>5.6</v>
      </c>
      <c r="G5" s="18">
        <v>200</v>
      </c>
    </row>
    <row r="6" spans="1:8" ht="16.5" thickBot="1" x14ac:dyDescent="0.3">
      <c r="A6" s="1"/>
      <c r="B6" s="47" t="s">
        <v>72</v>
      </c>
      <c r="C6" s="60">
        <v>200</v>
      </c>
      <c r="D6" s="18">
        <v>0.2</v>
      </c>
      <c r="E6" s="18">
        <v>0.06</v>
      </c>
      <c r="F6" s="18">
        <v>13</v>
      </c>
      <c r="G6" s="18">
        <v>53.4</v>
      </c>
    </row>
    <row r="7" spans="1:8" ht="16.5" thickBot="1" x14ac:dyDescent="0.3">
      <c r="A7" s="30"/>
      <c r="B7" s="47" t="s">
        <v>85</v>
      </c>
      <c r="C7" s="60">
        <v>45</v>
      </c>
      <c r="D7" s="31">
        <v>5.8</v>
      </c>
      <c r="E7" s="31">
        <v>7.5</v>
      </c>
      <c r="F7" s="31">
        <v>7.2</v>
      </c>
      <c r="G7" s="31">
        <v>119.7</v>
      </c>
    </row>
    <row r="8" spans="1:8" ht="16.5" thickBot="1" x14ac:dyDescent="0.3">
      <c r="A8" s="30"/>
      <c r="B8" s="47" t="s">
        <v>63</v>
      </c>
      <c r="C8" s="60">
        <v>30</v>
      </c>
      <c r="D8" s="10">
        <v>1.98</v>
      </c>
      <c r="E8" s="10">
        <v>0.36</v>
      </c>
      <c r="F8" s="10">
        <v>10.26</v>
      </c>
      <c r="G8" s="10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43" t="s">
        <v>66</v>
      </c>
      <c r="C11" s="154"/>
      <c r="D11" s="154"/>
      <c r="E11" s="154"/>
      <c r="F11" s="155"/>
      <c r="G11" s="1">
        <f>G9*65/G32</f>
        <v>17.98657083412143</v>
      </c>
    </row>
    <row r="12" spans="1:8" x14ac:dyDescent="0.25">
      <c r="A12" s="1"/>
      <c r="B12" s="143" t="s">
        <v>67</v>
      </c>
      <c r="C12" s="154"/>
      <c r="D12" s="154"/>
      <c r="E12" s="154"/>
      <c r="F12" s="155"/>
      <c r="G12" s="1">
        <f>G9*75/G32</f>
        <v>20.753735577832419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75" t="s">
        <v>148</v>
      </c>
      <c r="C14" s="76">
        <v>50</v>
      </c>
      <c r="D14" s="77">
        <v>1.4</v>
      </c>
      <c r="E14" s="77">
        <v>5.55</v>
      </c>
      <c r="F14" s="77">
        <v>3.25</v>
      </c>
      <c r="G14" s="77">
        <v>68.5</v>
      </c>
    </row>
    <row r="15" spans="1:8" ht="32.25" thickBot="1" x14ac:dyDescent="0.3">
      <c r="A15" s="1"/>
      <c r="B15" s="91" t="s">
        <v>142</v>
      </c>
      <c r="C15" s="76" t="s">
        <v>76</v>
      </c>
      <c r="D15" s="77">
        <v>2.25</v>
      </c>
      <c r="E15" s="77">
        <v>6.25</v>
      </c>
      <c r="F15" s="77">
        <v>14.25</v>
      </c>
      <c r="G15" s="77">
        <v>122.5</v>
      </c>
    </row>
    <row r="16" spans="1:8" ht="18" customHeight="1" thickBot="1" x14ac:dyDescent="0.3">
      <c r="A16" s="1"/>
      <c r="B16" s="91" t="s">
        <v>92</v>
      </c>
      <c r="C16" s="76">
        <v>75</v>
      </c>
      <c r="D16" s="77">
        <v>13.05</v>
      </c>
      <c r="E16" s="77">
        <v>11.85</v>
      </c>
      <c r="F16" s="77">
        <v>5.4</v>
      </c>
      <c r="G16" s="77">
        <v>182.1</v>
      </c>
    </row>
    <row r="17" spans="1:7" ht="16.5" thickBot="1" x14ac:dyDescent="0.3">
      <c r="A17" s="1"/>
      <c r="B17" s="121" t="s">
        <v>69</v>
      </c>
      <c r="C17" s="76">
        <v>150</v>
      </c>
      <c r="D17" s="77">
        <v>3.15</v>
      </c>
      <c r="E17" s="77">
        <v>4.95</v>
      </c>
      <c r="F17" s="80">
        <v>20.100000000000001</v>
      </c>
      <c r="G17" s="80">
        <v>138</v>
      </c>
    </row>
    <row r="18" spans="1:7" ht="32.25" thickBot="1" x14ac:dyDescent="0.3">
      <c r="A18" s="1"/>
      <c r="B18" s="96" t="s">
        <v>129</v>
      </c>
      <c r="C18" s="92">
        <v>200</v>
      </c>
      <c r="D18" s="82">
        <v>0.2</v>
      </c>
      <c r="E18" s="82"/>
      <c r="F18" s="82">
        <v>14</v>
      </c>
      <c r="G18" s="82">
        <v>58</v>
      </c>
    </row>
    <row r="19" spans="1:7" ht="16.5" thickBot="1" x14ac:dyDescent="0.3">
      <c r="A19" s="1"/>
      <c r="B19" s="83" t="s">
        <v>63</v>
      </c>
      <c r="C19" s="115">
        <v>30</v>
      </c>
      <c r="D19" s="82">
        <v>1.98</v>
      </c>
      <c r="E19" s="82">
        <v>0.36</v>
      </c>
      <c r="F19" s="82">
        <v>10.26</v>
      </c>
      <c r="G19" s="82">
        <v>54.3</v>
      </c>
    </row>
    <row r="20" spans="1:7" ht="16.5" thickBot="1" x14ac:dyDescent="0.3">
      <c r="A20" s="1"/>
      <c r="B20" s="86" t="s">
        <v>117</v>
      </c>
      <c r="C20" s="116">
        <v>40</v>
      </c>
      <c r="D20" s="77">
        <v>1.28</v>
      </c>
      <c r="E20" s="77">
        <v>1.1200000000000001</v>
      </c>
      <c r="F20" s="77">
        <v>32.04</v>
      </c>
      <c r="G20" s="77">
        <v>145</v>
      </c>
    </row>
    <row r="21" spans="1:7" x14ac:dyDescent="0.25">
      <c r="A21" s="1"/>
      <c r="B21" s="3" t="s">
        <v>10</v>
      </c>
      <c r="C21" s="1"/>
      <c r="D21" s="1">
        <f>SUM(D14:D20)</f>
        <v>23.31</v>
      </c>
      <c r="E21" s="1">
        <f>SUM(E14:E20)</f>
        <v>30.08</v>
      </c>
      <c r="F21" s="1">
        <f>SUM(F14:F20)</f>
        <v>99.300000000000011</v>
      </c>
      <c r="G21" s="1">
        <f>SUM(G14:G20)</f>
        <v>768.4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1.2904332904332905</v>
      </c>
      <c r="F22" s="1">
        <f>F21/D21</f>
        <v>4.2599742599742605</v>
      </c>
      <c r="G22" s="1"/>
    </row>
    <row r="23" spans="1:7" x14ac:dyDescent="0.25">
      <c r="A23" s="1"/>
      <c r="B23" s="143" t="s">
        <v>66</v>
      </c>
      <c r="C23" s="154"/>
      <c r="D23" s="154"/>
      <c r="E23" s="154"/>
      <c r="F23" s="155"/>
      <c r="G23" s="1">
        <f>G21*65/G32</f>
        <v>31.489817792068596</v>
      </c>
    </row>
    <row r="24" spans="1:7" x14ac:dyDescent="0.25">
      <c r="A24" s="1"/>
      <c r="B24" s="143" t="s">
        <v>67</v>
      </c>
      <c r="C24" s="154"/>
      <c r="D24" s="154"/>
      <c r="E24" s="154"/>
      <c r="F24" s="155"/>
      <c r="G24" s="1">
        <f>G21*75/G32</f>
        <v>36.334405144694536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86" t="s">
        <v>121</v>
      </c>
      <c r="C26" s="76">
        <v>100</v>
      </c>
      <c r="D26" s="130">
        <v>9.3000000000000007</v>
      </c>
      <c r="E26" s="97">
        <v>12</v>
      </c>
      <c r="F26" s="97">
        <v>27.1</v>
      </c>
      <c r="G26" s="97">
        <v>254</v>
      </c>
    </row>
    <row r="27" spans="1:7" ht="16.5" thickBot="1" x14ac:dyDescent="0.3">
      <c r="A27" s="1"/>
      <c r="B27" s="86" t="s">
        <v>87</v>
      </c>
      <c r="C27" s="81">
        <v>200</v>
      </c>
      <c r="D27" s="82">
        <v>4.2</v>
      </c>
      <c r="E27" s="82">
        <v>4</v>
      </c>
      <c r="F27" s="82">
        <v>18</v>
      </c>
      <c r="G27" s="105">
        <v>124.8</v>
      </c>
    </row>
    <row r="28" spans="1:7" x14ac:dyDescent="0.25">
      <c r="A28" s="1"/>
      <c r="B28" s="3" t="s">
        <v>10</v>
      </c>
      <c r="C28" s="1"/>
      <c r="D28" s="1">
        <f>SUM(D26:D27)</f>
        <v>13.5</v>
      </c>
      <c r="E28" s="1">
        <f>SUM(E26:E27)</f>
        <v>16</v>
      </c>
      <c r="F28" s="1">
        <f>SUM(F26:F27)</f>
        <v>45.1</v>
      </c>
      <c r="G28" s="1">
        <f>SUM(G26:G27)</f>
        <v>378.8</v>
      </c>
    </row>
    <row r="29" spans="1:7" ht="15" customHeight="1" x14ac:dyDescent="0.25">
      <c r="A29" s="1"/>
      <c r="B29" s="3" t="s">
        <v>11</v>
      </c>
      <c r="C29" s="1"/>
      <c r="D29" s="1">
        <v>1</v>
      </c>
      <c r="E29" s="1">
        <f>E28/D28</f>
        <v>1.1851851851851851</v>
      </c>
      <c r="F29" s="1">
        <f>F28/D28</f>
        <v>3.340740740740741</v>
      </c>
      <c r="G29" s="1"/>
    </row>
    <row r="30" spans="1:7" ht="15" customHeight="1" x14ac:dyDescent="0.25">
      <c r="A30" s="1"/>
      <c r="B30" s="143" t="s">
        <v>66</v>
      </c>
      <c r="C30" s="154"/>
      <c r="D30" s="154"/>
      <c r="E30" s="154"/>
      <c r="F30" s="155"/>
      <c r="G30" s="1">
        <f>G28*65/G32</f>
        <v>15.523611373809976</v>
      </c>
    </row>
    <row r="31" spans="1:7" ht="15" customHeight="1" x14ac:dyDescent="0.25">
      <c r="A31" s="1"/>
      <c r="B31" s="143" t="s">
        <v>67</v>
      </c>
      <c r="C31" s="154"/>
      <c r="D31" s="154"/>
      <c r="E31" s="154"/>
      <c r="F31" s="155"/>
      <c r="G31" s="1">
        <f>G28*75/G32</f>
        <v>17.911859277473049</v>
      </c>
    </row>
    <row r="32" spans="1:7" ht="15" customHeight="1" x14ac:dyDescent="0.25">
      <c r="A32" s="1"/>
      <c r="B32" s="3" t="s">
        <v>14</v>
      </c>
      <c r="C32" s="1"/>
      <c r="D32" s="1">
        <f>D9+D21+D28</f>
        <v>56.44</v>
      </c>
      <c r="E32" s="1">
        <f>E9+E21+E28</f>
        <v>69</v>
      </c>
      <c r="F32" s="1">
        <f>F9+F21+F28</f>
        <v>182.36</v>
      </c>
      <c r="G32" s="1">
        <f>G9+G21+G28</f>
        <v>1586.1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1.2225372076541461</v>
      </c>
      <c r="F34" s="1">
        <f>F32/D32</f>
        <v>3.2310418143160882</v>
      </c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G32*100/2100</f>
        <v>75.528571428571425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G32*100/2300</f>
        <v>68.960869565217394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D32*D40</f>
        <v>225.76</v>
      </c>
      <c r="E41" s="1">
        <f>E32*E40</f>
        <v>621</v>
      </c>
      <c r="F41" s="1">
        <f>F32*F40</f>
        <v>729.44</v>
      </c>
      <c r="G41" s="1"/>
    </row>
    <row r="42" spans="1:7" x14ac:dyDescent="0.25">
      <c r="A42" s="1"/>
      <c r="B42" s="3" t="s">
        <v>54</v>
      </c>
      <c r="C42" s="1"/>
      <c r="D42" s="1">
        <f>D41+E41+F41</f>
        <v>1576.2</v>
      </c>
      <c r="E42" s="1"/>
      <c r="F42" s="1"/>
      <c r="G42" s="1"/>
    </row>
    <row r="43" spans="1:7" x14ac:dyDescent="0.25">
      <c r="A43" s="1"/>
      <c r="B43" s="4" t="s">
        <v>55</v>
      </c>
      <c r="C43" s="1"/>
      <c r="D43" s="1">
        <f>D41*100/D42</f>
        <v>14.323055449816012</v>
      </c>
      <c r="E43" s="1">
        <f>E41*100/D42</f>
        <v>39.398553483060525</v>
      </c>
      <c r="F43" s="1">
        <f>F41*100/D42</f>
        <v>46.278391067123458</v>
      </c>
      <c r="G43" s="1"/>
    </row>
    <row r="44" spans="1:7" ht="30" x14ac:dyDescent="0.25">
      <c r="A44" s="1"/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5" spans="1:7" x14ac:dyDescent="0.25">
      <c r="B45" s="36" t="s">
        <v>88</v>
      </c>
      <c r="D45" t="s">
        <v>89</v>
      </c>
    </row>
    <row r="47" spans="1:7" ht="15" customHeight="1" x14ac:dyDescent="0.25"/>
    <row r="49" ht="15" customHeight="1" x14ac:dyDescent="0.25"/>
  </sheetData>
  <mergeCells count="12">
    <mergeCell ref="B23:F23"/>
    <mergeCell ref="B2:H2"/>
    <mergeCell ref="B3:H3"/>
    <mergeCell ref="B11:F11"/>
    <mergeCell ref="B12:F12"/>
    <mergeCell ref="B37:F38"/>
    <mergeCell ref="G37:G38"/>
    <mergeCell ref="B24:F24"/>
    <mergeCell ref="B30:F30"/>
    <mergeCell ref="B31:F31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26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9.5" thickBot="1" x14ac:dyDescent="0.3">
      <c r="A4" s="1"/>
      <c r="B4" s="11"/>
      <c r="C4" s="16"/>
      <c r="D4" s="12"/>
      <c r="E4" s="12"/>
      <c r="F4" s="12"/>
      <c r="G4" s="12"/>
      <c r="H4" s="1"/>
    </row>
    <row r="5" spans="1:8" ht="19.5" thickBot="1" x14ac:dyDescent="0.3">
      <c r="A5" s="1"/>
      <c r="B5" s="13"/>
      <c r="C5" s="17"/>
      <c r="D5" s="14"/>
      <c r="E5" s="14"/>
      <c r="F5" s="14"/>
      <c r="G5" s="14"/>
      <c r="H5" s="1"/>
    </row>
    <row r="6" spans="1:8" ht="19.5" thickBot="1" x14ac:dyDescent="0.3">
      <c r="A6" s="1"/>
      <c r="B6" s="13"/>
      <c r="C6" s="14"/>
      <c r="D6" s="14"/>
      <c r="E6" s="14"/>
      <c r="F6" s="14"/>
      <c r="G6" s="14"/>
      <c r="H6" s="1"/>
    </row>
    <row r="7" spans="1:8" ht="19.5" thickBot="1" x14ac:dyDescent="0.3">
      <c r="A7" s="1"/>
      <c r="B7" s="11"/>
      <c r="C7" s="12"/>
      <c r="D7" s="12"/>
      <c r="E7" s="12"/>
      <c r="F7" s="12"/>
      <c r="G7" s="12"/>
      <c r="H7" s="1"/>
    </row>
    <row r="8" spans="1:8" ht="19.5" thickBot="1" x14ac:dyDescent="0.3">
      <c r="A8" s="1"/>
      <c r="B8" s="13"/>
      <c r="C8" s="14"/>
      <c r="D8" s="14"/>
      <c r="E8" s="14"/>
      <c r="F8" s="14"/>
      <c r="G8" s="14"/>
      <c r="H8" s="1"/>
    </row>
    <row r="9" spans="1:8" ht="19.5" thickBot="1" x14ac:dyDescent="0.3">
      <c r="A9" s="1"/>
      <c r="B9" s="13"/>
      <c r="C9" s="14"/>
      <c r="D9" s="14"/>
      <c r="E9" s="14"/>
      <c r="F9" s="14"/>
      <c r="G9" s="14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ht="15.75" thickBot="1" x14ac:dyDescent="0.3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ht="19.5" thickBot="1" x14ac:dyDescent="0.3">
      <c r="A19" s="1"/>
      <c r="B19" s="11"/>
      <c r="C19" s="12"/>
      <c r="D19" s="12"/>
      <c r="E19" s="12"/>
      <c r="F19" s="12"/>
      <c r="G19" s="12"/>
      <c r="H19" s="1"/>
    </row>
    <row r="20" spans="1:8" ht="19.5" thickBot="1" x14ac:dyDescent="0.3">
      <c r="A20" s="1"/>
      <c r="B20" s="13"/>
      <c r="C20" s="14"/>
      <c r="D20" s="14"/>
      <c r="E20" s="14"/>
      <c r="F20" s="14"/>
      <c r="G20" s="14"/>
      <c r="H20" s="1"/>
    </row>
    <row r="21" spans="1:8" ht="19.5" thickBot="1" x14ac:dyDescent="0.3">
      <c r="A21" s="1"/>
      <c r="B21" s="13"/>
      <c r="C21" s="14"/>
      <c r="D21" s="14"/>
      <c r="E21" s="14"/>
      <c r="F21" s="14"/>
      <c r="G21" s="14"/>
      <c r="H21" s="1"/>
    </row>
    <row r="22" spans="1:8" ht="19.5" thickBot="1" x14ac:dyDescent="0.3">
      <c r="A22" s="1"/>
      <c r="B22" s="13"/>
      <c r="C22" s="14"/>
      <c r="D22" s="14"/>
      <c r="E22" s="14"/>
      <c r="F22" s="14"/>
      <c r="G22" s="14"/>
      <c r="H22" s="1"/>
    </row>
    <row r="23" spans="1:8" ht="19.5" thickBot="1" x14ac:dyDescent="0.3">
      <c r="A23" s="1"/>
      <c r="B23" s="13"/>
      <c r="C23" s="14"/>
      <c r="D23" s="14"/>
      <c r="E23" s="14"/>
      <c r="F23" s="14"/>
      <c r="G23" s="14"/>
      <c r="H23" s="1"/>
    </row>
    <row r="24" spans="1:8" ht="19.5" thickBot="1" x14ac:dyDescent="0.3">
      <c r="A24" s="1"/>
      <c r="B24" s="13"/>
      <c r="C24" s="14"/>
      <c r="D24" s="14"/>
      <c r="E24" s="14"/>
      <c r="F24" s="14"/>
      <c r="G24" s="14"/>
      <c r="H24" s="1"/>
    </row>
    <row r="25" spans="1:8" ht="15.75" thickBot="1" x14ac:dyDescent="0.3">
      <c r="A25" s="1"/>
      <c r="B25" s="9"/>
      <c r="C25" s="10"/>
      <c r="D25" s="10"/>
      <c r="E25" s="10"/>
      <c r="F25" s="10"/>
      <c r="G25" s="10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27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28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29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3" t="s">
        <v>49</v>
      </c>
      <c r="C16" s="154"/>
      <c r="D16" s="154"/>
      <c r="E16" s="154"/>
      <c r="F16" s="155"/>
      <c r="G16" s="1" t="e">
        <f>G14*60/G48</f>
        <v>#DIV/0!</v>
      </c>
      <c r="H16" s="1"/>
    </row>
    <row r="17" spans="1:8" x14ac:dyDescent="0.25">
      <c r="A17" s="1"/>
      <c r="B17" s="143" t="s">
        <v>50</v>
      </c>
      <c r="C17" s="154"/>
      <c r="D17" s="154"/>
      <c r="E17" s="154"/>
      <c r="F17" s="155"/>
      <c r="G17" s="1" t="e">
        <f>G14*70/G48</f>
        <v>#DIV/0!</v>
      </c>
      <c r="H17" s="1"/>
    </row>
    <row r="18" spans="1:8" x14ac:dyDescent="0.25">
      <c r="A18" s="1"/>
      <c r="B18" s="143" t="s">
        <v>12</v>
      </c>
      <c r="C18" s="144"/>
      <c r="D18" s="144"/>
      <c r="E18" s="144"/>
      <c r="F18" s="144"/>
      <c r="G18" s="144"/>
      <c r="H18" s="145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3" t="s">
        <v>49</v>
      </c>
      <c r="C31" s="154"/>
      <c r="D31" s="154"/>
      <c r="E31" s="154"/>
      <c r="F31" s="155"/>
      <c r="G31" s="1" t="e">
        <f>G29*60/G48</f>
        <v>#DIV/0!</v>
      </c>
      <c r="H31" s="1"/>
    </row>
    <row r="32" spans="1:8" x14ac:dyDescent="0.25">
      <c r="A32" s="1"/>
      <c r="B32" s="143" t="s">
        <v>50</v>
      </c>
      <c r="C32" s="154"/>
      <c r="D32" s="154"/>
      <c r="E32" s="154"/>
      <c r="F32" s="155"/>
      <c r="G32" s="1" t="e">
        <f>G29*70/G48</f>
        <v>#DIV/0!</v>
      </c>
      <c r="H32" s="1"/>
    </row>
    <row r="33" spans="1:8" x14ac:dyDescent="0.25">
      <c r="A33" s="1"/>
      <c r="B33" s="143" t="s">
        <v>13</v>
      </c>
      <c r="C33" s="144"/>
      <c r="D33" s="144"/>
      <c r="E33" s="144"/>
      <c r="F33" s="144"/>
      <c r="G33" s="144"/>
      <c r="H33" s="145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3" t="s">
        <v>49</v>
      </c>
      <c r="C46" s="154"/>
      <c r="D46" s="154"/>
      <c r="E46" s="154"/>
      <c r="F46" s="155"/>
      <c r="G46" s="1" t="e">
        <f>G44*60/G48</f>
        <v>#DIV/0!</v>
      </c>
      <c r="H46" s="1"/>
    </row>
    <row r="47" spans="1:8" x14ac:dyDescent="0.25">
      <c r="A47" s="1"/>
      <c r="B47" s="143" t="s">
        <v>50</v>
      </c>
      <c r="C47" s="154"/>
      <c r="D47" s="154"/>
      <c r="E47" s="154"/>
      <c r="F47" s="155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6" t="s">
        <v>16</v>
      </c>
      <c r="C52" s="147"/>
      <c r="D52" s="147"/>
      <c r="E52" s="147"/>
      <c r="F52" s="148"/>
      <c r="G52" s="152">
        <f>G48*100/2100</f>
        <v>0</v>
      </c>
      <c r="H52" s="1"/>
    </row>
    <row r="53" spans="1:8" x14ac:dyDescent="0.25">
      <c r="A53" s="1"/>
      <c r="B53" s="149"/>
      <c r="C53" s="150"/>
      <c r="D53" s="150"/>
      <c r="E53" s="150"/>
      <c r="F53" s="151"/>
      <c r="G53" s="153"/>
      <c r="H53" s="1"/>
    </row>
    <row r="54" spans="1:8" ht="15" customHeight="1" x14ac:dyDescent="0.25">
      <c r="A54" s="1"/>
      <c r="B54" s="146" t="s">
        <v>15</v>
      </c>
      <c r="C54" s="147"/>
      <c r="D54" s="147"/>
      <c r="E54" s="147"/>
      <c r="F54" s="148"/>
      <c r="G54" s="152">
        <f>G48*100/2300</f>
        <v>0</v>
      </c>
      <c r="H54" s="1"/>
    </row>
    <row r="55" spans="1:8" x14ac:dyDescent="0.25">
      <c r="A55" s="1"/>
      <c r="B55" s="149"/>
      <c r="C55" s="150"/>
      <c r="D55" s="150"/>
      <c r="E55" s="150"/>
      <c r="F55" s="151"/>
      <c r="G55" s="153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1" workbookViewId="0">
      <selection activeCell="G13" sqref="G13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56" t="s">
        <v>30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79.05</v>
      </c>
      <c r="E4" s="1">
        <v>47.9</v>
      </c>
      <c r="F4" s="1">
        <v>193.71</v>
      </c>
      <c r="G4" s="38">
        <v>1523.5</v>
      </c>
      <c r="H4" s="1"/>
    </row>
    <row r="5" spans="1:8" x14ac:dyDescent="0.25">
      <c r="A5" s="1"/>
      <c r="B5" s="3" t="s">
        <v>32</v>
      </c>
      <c r="C5" s="1"/>
      <c r="D5" s="1">
        <v>78.62</v>
      </c>
      <c r="E5" s="1">
        <v>56.81</v>
      </c>
      <c r="F5" s="1">
        <v>190.48</v>
      </c>
      <c r="G5" s="1">
        <v>1573.96</v>
      </c>
      <c r="H5" s="1"/>
    </row>
    <row r="6" spans="1:8" x14ac:dyDescent="0.25">
      <c r="A6" s="1"/>
      <c r="B6" s="3" t="s">
        <v>33</v>
      </c>
      <c r="C6" s="1"/>
      <c r="D6" s="1">
        <v>58.62</v>
      </c>
      <c r="E6" s="1">
        <v>54.7</v>
      </c>
      <c r="F6" s="1">
        <v>230.71</v>
      </c>
      <c r="G6" s="38">
        <v>1659.8</v>
      </c>
      <c r="H6" s="1"/>
    </row>
    <row r="7" spans="1:8" x14ac:dyDescent="0.25">
      <c r="A7" s="1"/>
      <c r="B7" s="3" t="s">
        <v>34</v>
      </c>
      <c r="C7" s="1"/>
      <c r="D7" s="1">
        <v>56.81</v>
      </c>
      <c r="E7" s="1">
        <v>45.96</v>
      </c>
      <c r="F7" s="1">
        <v>232.02</v>
      </c>
      <c r="G7" s="38">
        <v>1526.62</v>
      </c>
      <c r="H7" s="1"/>
    </row>
    <row r="8" spans="1:8" x14ac:dyDescent="0.25">
      <c r="A8" s="1"/>
      <c r="B8" s="3" t="s">
        <v>35</v>
      </c>
      <c r="C8" s="1"/>
      <c r="D8" s="1">
        <v>42.2</v>
      </c>
      <c r="E8" s="1">
        <v>62.94</v>
      </c>
      <c r="F8" s="1">
        <v>205.51</v>
      </c>
      <c r="G8" s="1">
        <v>1566.4</v>
      </c>
      <c r="H8" s="1"/>
    </row>
    <row r="9" spans="1:8" x14ac:dyDescent="0.25">
      <c r="A9" s="1"/>
      <c r="B9" s="3" t="s">
        <v>36</v>
      </c>
      <c r="C9" s="1"/>
      <c r="D9" s="1">
        <v>57.97</v>
      </c>
      <c r="E9" s="1">
        <v>79.19</v>
      </c>
      <c r="F9" s="1">
        <v>261.39</v>
      </c>
      <c r="G9" s="1">
        <v>1831.9</v>
      </c>
      <c r="H9" s="1"/>
    </row>
    <row r="10" spans="1:8" x14ac:dyDescent="0.25">
      <c r="A10" s="1"/>
      <c r="B10" s="3" t="s">
        <v>37</v>
      </c>
      <c r="C10" s="1"/>
      <c r="D10" s="1">
        <v>73.42</v>
      </c>
      <c r="E10" s="1">
        <v>54.37</v>
      </c>
      <c r="F10" s="1">
        <v>226.66</v>
      </c>
      <c r="G10" s="1">
        <v>1663.96</v>
      </c>
      <c r="H10" s="1"/>
    </row>
    <row r="11" spans="1:8" x14ac:dyDescent="0.25">
      <c r="A11" s="1"/>
      <c r="B11" s="3" t="s">
        <v>38</v>
      </c>
      <c r="C11" s="1"/>
      <c r="D11" s="1">
        <v>48.82</v>
      </c>
      <c r="E11" s="1">
        <v>65.069999999999993</v>
      </c>
      <c r="F11" s="1">
        <v>192.52</v>
      </c>
      <c r="G11" s="1">
        <v>1623.46</v>
      </c>
      <c r="H11" s="1"/>
    </row>
    <row r="12" spans="1:8" x14ac:dyDescent="0.25">
      <c r="A12" s="1"/>
      <c r="B12" s="3" t="s">
        <v>39</v>
      </c>
      <c r="C12" s="1"/>
      <c r="D12" s="1">
        <v>83.05</v>
      </c>
      <c r="E12" s="1">
        <v>58.6</v>
      </c>
      <c r="F12" s="1">
        <v>204.76</v>
      </c>
      <c r="G12" s="1">
        <v>1557.06</v>
      </c>
      <c r="H12" s="1"/>
    </row>
    <row r="13" spans="1:8" x14ac:dyDescent="0.25">
      <c r="A13" s="1"/>
      <c r="B13" s="3" t="s">
        <v>40</v>
      </c>
      <c r="C13" s="1"/>
      <c r="D13" s="1">
        <v>47.84</v>
      </c>
      <c r="E13" s="1">
        <v>58.39</v>
      </c>
      <c r="F13" s="1">
        <v>203.07</v>
      </c>
      <c r="G13" s="38">
        <v>1623.3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626.4</v>
      </c>
      <c r="E19" s="1">
        <f>SUM(E4:E17)</f>
        <v>583.93000000000006</v>
      </c>
      <c r="F19" s="1">
        <f>SUM(F4:F17)</f>
        <v>2140.83</v>
      </c>
      <c r="G19" s="1">
        <f>SUM(G4:G17)</f>
        <v>16149.959999999997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2">
        <f>D19/D24</f>
        <v>62.64</v>
      </c>
      <c r="E21" s="152">
        <f t="shared" ref="E21:G21" si="0">E19/E24</f>
        <v>58.393000000000008</v>
      </c>
      <c r="F21" s="152">
        <f t="shared" si="0"/>
        <v>214.083</v>
      </c>
      <c r="G21" s="152">
        <f t="shared" si="0"/>
        <v>1614.9959999999996</v>
      </c>
      <c r="H21" s="1"/>
    </row>
    <row r="22" spans="1:8" x14ac:dyDescent="0.25">
      <c r="A22" s="1"/>
      <c r="B22" s="1"/>
      <c r="C22" s="1"/>
      <c r="D22" s="153"/>
      <c r="E22" s="153"/>
      <c r="F22" s="153"/>
      <c r="G22" s="15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0.93219987228607926</v>
      </c>
      <c r="F26" s="1">
        <f>F21/D21</f>
        <v>3.4176724137931034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2505.6</v>
      </c>
      <c r="E32" s="1">
        <f t="shared" ref="E32:F32" si="1">E19*E30</f>
        <v>5255.3700000000008</v>
      </c>
      <c r="F32" s="1">
        <f t="shared" si="1"/>
        <v>8563.32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16324.29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15.34890644554832</v>
      </c>
      <c r="E36" s="1">
        <f>E32*100/D34</f>
        <v>32.193559413610032</v>
      </c>
      <c r="F36" s="1">
        <f>F32*100/D34</f>
        <v>52.457534140841652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F12" sqref="F12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56" t="s">
        <v>46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59"/>
      <c r="B2" s="160"/>
      <c r="C2" s="160"/>
      <c r="D2" s="160"/>
      <c r="E2" s="160"/>
      <c r="F2" s="160"/>
      <c r="G2" s="160"/>
      <c r="H2" s="161"/>
    </row>
    <row r="3" spans="1:8" ht="30" x14ac:dyDescent="0.25">
      <c r="A3" s="1"/>
      <c r="B3" s="143"/>
      <c r="C3" s="145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21.08</v>
      </c>
      <c r="E4" s="1">
        <v>29.05</v>
      </c>
      <c r="F4" s="1">
        <v>14.86</v>
      </c>
      <c r="G4" s="1"/>
      <c r="H4" s="1"/>
    </row>
    <row r="5" spans="1:8" x14ac:dyDescent="0.25">
      <c r="A5" s="1"/>
      <c r="B5" s="3" t="s">
        <v>32</v>
      </c>
      <c r="C5" s="1"/>
      <c r="D5" s="1">
        <v>19.04</v>
      </c>
      <c r="E5" s="1">
        <v>33.29</v>
      </c>
      <c r="F5" s="1">
        <v>15.2</v>
      </c>
      <c r="G5" s="1"/>
      <c r="H5" s="1"/>
    </row>
    <row r="6" spans="1:8" x14ac:dyDescent="0.25">
      <c r="A6" s="1"/>
      <c r="B6" s="3" t="s">
        <v>33</v>
      </c>
      <c r="C6" s="1"/>
      <c r="D6" s="1">
        <v>22.55</v>
      </c>
      <c r="E6" s="1">
        <v>25.88</v>
      </c>
      <c r="F6" s="1">
        <v>16.55</v>
      </c>
      <c r="G6" s="1"/>
      <c r="H6" s="1"/>
    </row>
    <row r="7" spans="1:8" x14ac:dyDescent="0.25">
      <c r="A7" s="1"/>
      <c r="B7" s="3" t="s">
        <v>34</v>
      </c>
      <c r="C7" s="1"/>
      <c r="D7" s="1">
        <v>18.91</v>
      </c>
      <c r="E7" s="1">
        <v>29.11</v>
      </c>
      <c r="F7" s="1">
        <v>16.97</v>
      </c>
      <c r="G7" s="1"/>
      <c r="H7" s="1"/>
    </row>
    <row r="8" spans="1:8" x14ac:dyDescent="0.25">
      <c r="A8" s="1"/>
      <c r="B8" s="3" t="s">
        <v>35</v>
      </c>
      <c r="C8" s="1"/>
      <c r="D8" s="1">
        <v>22.17</v>
      </c>
      <c r="E8" s="1">
        <v>28.01</v>
      </c>
      <c r="F8" s="1">
        <v>14.81</v>
      </c>
      <c r="G8" s="1"/>
      <c r="H8" s="1"/>
    </row>
    <row r="9" spans="1:8" x14ac:dyDescent="0.25">
      <c r="A9" s="1"/>
      <c r="B9" s="3" t="s">
        <v>36</v>
      </c>
      <c r="C9" s="1"/>
      <c r="D9" s="1">
        <v>19.45</v>
      </c>
      <c r="E9" s="1">
        <v>31.48</v>
      </c>
      <c r="F9" s="1">
        <v>14.06</v>
      </c>
      <c r="G9" s="1"/>
      <c r="H9" s="1"/>
    </row>
    <row r="10" spans="1:8" x14ac:dyDescent="0.25">
      <c r="A10" s="1"/>
      <c r="B10" s="3" t="s">
        <v>37</v>
      </c>
      <c r="C10" s="1"/>
      <c r="D10" s="1">
        <v>21.8</v>
      </c>
      <c r="E10" s="1">
        <v>25.09</v>
      </c>
      <c r="F10" s="1">
        <v>18.09</v>
      </c>
      <c r="G10" s="1"/>
      <c r="H10" s="1"/>
    </row>
    <row r="11" spans="1:8" x14ac:dyDescent="0.25">
      <c r="A11" s="1"/>
      <c r="B11" s="3" t="s">
        <v>38</v>
      </c>
      <c r="C11" s="1"/>
      <c r="D11" s="1">
        <v>18.12</v>
      </c>
      <c r="E11" s="1">
        <v>30.73</v>
      </c>
      <c r="F11" s="1">
        <v>16.14</v>
      </c>
      <c r="G11" s="1"/>
      <c r="H11" s="1"/>
    </row>
    <row r="12" spans="1:8" x14ac:dyDescent="0.25">
      <c r="A12" s="1"/>
      <c r="B12" s="3" t="s">
        <v>39</v>
      </c>
      <c r="C12" s="1"/>
      <c r="D12" s="1">
        <v>21.11</v>
      </c>
      <c r="E12" s="1">
        <v>25.66</v>
      </c>
      <c r="F12" s="1">
        <v>18.22</v>
      </c>
      <c r="G12" s="1"/>
      <c r="H12" s="1"/>
    </row>
    <row r="13" spans="1:8" x14ac:dyDescent="0.25">
      <c r="A13" s="1"/>
      <c r="B13" s="3" t="s">
        <v>40</v>
      </c>
      <c r="C13" s="1"/>
      <c r="D13" s="1">
        <v>20.27</v>
      </c>
      <c r="E13" s="1">
        <v>29.93</v>
      </c>
      <c r="F13" s="1">
        <v>17.489999999999998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2"/>
      <c r="C18" s="145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204.50000000000003</v>
      </c>
      <c r="E19" s="1">
        <f>SUM(E4:E17)</f>
        <v>288.23</v>
      </c>
      <c r="F19" s="1">
        <f>SUM(F4:F17)</f>
        <v>162.39000000000001</v>
      </c>
      <c r="G19" s="1"/>
      <c r="H19" s="1"/>
    </row>
    <row r="20" spans="1:8" x14ac:dyDescent="0.25">
      <c r="A20" s="1"/>
      <c r="B20" s="162"/>
      <c r="C20" s="145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2">
        <f>D19/D24</f>
        <v>20.450000000000003</v>
      </c>
      <c r="E21" s="152">
        <f t="shared" ref="E21:F21" si="0">E19/E24</f>
        <v>28.823</v>
      </c>
      <c r="F21" s="152">
        <f t="shared" si="0"/>
        <v>16.239000000000001</v>
      </c>
      <c r="G21" s="152"/>
      <c r="H21" s="1"/>
    </row>
    <row r="22" spans="1:8" x14ac:dyDescent="0.25">
      <c r="A22" s="1"/>
      <c r="B22" s="1"/>
      <c r="C22" s="1"/>
      <c r="D22" s="153"/>
      <c r="E22" s="153"/>
      <c r="F22" s="153"/>
      <c r="G22" s="15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2"/>
      <c r="C25" s="145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workbookViewId="0">
      <selection activeCell="A14" sqref="A14:XFD14"/>
    </sheetView>
  </sheetViews>
  <sheetFormatPr defaultRowHeight="15" x14ac:dyDescent="0.25"/>
  <cols>
    <col min="1" max="1" width="4.28515625" customWidth="1"/>
    <col min="2" max="2" width="35.425781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29.25" customHeight="1" thickBot="1" x14ac:dyDescent="0.3">
      <c r="A4" s="1"/>
      <c r="B4" s="47" t="s">
        <v>98</v>
      </c>
      <c r="C4" s="50" t="s">
        <v>61</v>
      </c>
      <c r="D4" s="19">
        <v>14</v>
      </c>
      <c r="E4" s="19">
        <v>7.4</v>
      </c>
      <c r="F4" s="19">
        <v>16.899999999999999</v>
      </c>
      <c r="G4" s="19">
        <v>186</v>
      </c>
    </row>
    <row r="5" spans="1:7" ht="14.25" customHeight="1" thickBot="1" x14ac:dyDescent="0.3">
      <c r="A5" s="1"/>
      <c r="B5" s="47" t="s">
        <v>99</v>
      </c>
      <c r="C5" s="40">
        <v>200</v>
      </c>
      <c r="D5" s="19">
        <v>0.46</v>
      </c>
      <c r="E5" s="29">
        <v>0.1</v>
      </c>
      <c r="F5" s="19">
        <v>22.9</v>
      </c>
      <c r="G5" s="29">
        <v>93.32</v>
      </c>
    </row>
    <row r="6" spans="1:7" ht="15.75" customHeight="1" x14ac:dyDescent="0.25">
      <c r="A6" s="1"/>
      <c r="B6" s="51" t="s">
        <v>100</v>
      </c>
      <c r="C6" s="52">
        <v>45</v>
      </c>
      <c r="D6" s="69">
        <v>2</v>
      </c>
      <c r="E6" s="69">
        <v>6.7</v>
      </c>
      <c r="F6" s="69">
        <v>12.8</v>
      </c>
      <c r="G6" s="69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43" t="s">
        <v>68</v>
      </c>
      <c r="C9" s="154"/>
      <c r="D9" s="154"/>
      <c r="E9" s="154"/>
      <c r="F9" s="155"/>
      <c r="G9" s="1">
        <f>G7*65/G30</f>
        <v>17.353656418273406</v>
      </c>
    </row>
    <row r="10" spans="1:7" x14ac:dyDescent="0.25">
      <c r="A10" s="1"/>
      <c r="B10" s="143" t="s">
        <v>67</v>
      </c>
      <c r="C10" s="154"/>
      <c r="D10" s="154"/>
      <c r="E10" s="154"/>
      <c r="F10" s="155"/>
      <c r="G10" s="1">
        <f>G7*75/G30</f>
        <v>20.023449713392392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91" t="s">
        <v>136</v>
      </c>
      <c r="C12" s="76">
        <v>50</v>
      </c>
      <c r="D12" s="77">
        <v>3.5</v>
      </c>
      <c r="E12" s="77">
        <v>8.6</v>
      </c>
      <c r="F12" s="77">
        <v>3.9</v>
      </c>
      <c r="G12" s="80">
        <v>108</v>
      </c>
    </row>
    <row r="13" spans="1:7" ht="32.25" thickBot="1" x14ac:dyDescent="0.3">
      <c r="A13" s="1"/>
      <c r="B13" s="91" t="s">
        <v>150</v>
      </c>
      <c r="C13" s="92" t="s">
        <v>151</v>
      </c>
      <c r="D13" s="77">
        <v>14.27</v>
      </c>
      <c r="E13" s="77">
        <v>5.82</v>
      </c>
      <c r="F13" s="77">
        <v>20.45</v>
      </c>
      <c r="G13" s="77">
        <v>191.4</v>
      </c>
    </row>
    <row r="14" spans="1:7" ht="16.5" thickBot="1" x14ac:dyDescent="0.3">
      <c r="A14" s="1"/>
      <c r="B14" s="91" t="s">
        <v>69</v>
      </c>
      <c r="C14" s="93">
        <v>150</v>
      </c>
      <c r="D14" s="82">
        <v>3.15</v>
      </c>
      <c r="E14" s="82">
        <v>4.95</v>
      </c>
      <c r="F14" s="82">
        <v>20.100000000000001</v>
      </c>
      <c r="G14" s="82">
        <v>138</v>
      </c>
    </row>
    <row r="15" spans="1:7" ht="16.5" thickBot="1" x14ac:dyDescent="0.3">
      <c r="A15" s="1"/>
      <c r="B15" s="91" t="s">
        <v>130</v>
      </c>
      <c r="C15" s="76">
        <v>60</v>
      </c>
      <c r="D15" s="94">
        <v>12.06</v>
      </c>
      <c r="E15" s="94">
        <v>8.4</v>
      </c>
      <c r="F15" s="94">
        <v>22.8</v>
      </c>
      <c r="G15" s="94">
        <v>124.2</v>
      </c>
    </row>
    <row r="16" spans="1:7" ht="32.25" thickBot="1" x14ac:dyDescent="0.3">
      <c r="A16" s="1"/>
      <c r="B16" s="83" t="s">
        <v>118</v>
      </c>
      <c r="C16" s="88">
        <v>200</v>
      </c>
      <c r="D16" s="77">
        <v>0.6</v>
      </c>
      <c r="E16" s="77"/>
      <c r="F16" s="77">
        <v>16.399999999999999</v>
      </c>
      <c r="G16" s="77">
        <v>68</v>
      </c>
    </row>
    <row r="17" spans="1:7" ht="16.5" thickBot="1" x14ac:dyDescent="0.3">
      <c r="A17" s="1"/>
      <c r="B17" s="86" t="s">
        <v>63</v>
      </c>
      <c r="C17" s="88">
        <v>30</v>
      </c>
      <c r="D17" s="77">
        <v>1.98</v>
      </c>
      <c r="E17" s="77">
        <v>0.36</v>
      </c>
      <c r="F17" s="77">
        <v>10.26</v>
      </c>
      <c r="G17" s="77">
        <v>54.3</v>
      </c>
    </row>
    <row r="18" spans="1:7" ht="16.5" thickBot="1" x14ac:dyDescent="0.3">
      <c r="A18" s="1"/>
      <c r="B18" s="86" t="s">
        <v>73</v>
      </c>
      <c r="C18" s="95">
        <v>30</v>
      </c>
      <c r="D18" s="85">
        <v>2.2799999999999998</v>
      </c>
      <c r="E18" s="85">
        <v>0.27</v>
      </c>
      <c r="F18" s="85">
        <v>14.01</v>
      </c>
      <c r="G18" s="85">
        <v>69.3</v>
      </c>
    </row>
    <row r="19" spans="1:7" x14ac:dyDescent="0.25">
      <c r="A19" s="1"/>
      <c r="B19" s="3" t="s">
        <v>10</v>
      </c>
      <c r="C19" s="1"/>
      <c r="D19" s="1">
        <f>SUM(D12:D18)</f>
        <v>37.839999999999996</v>
      </c>
      <c r="E19" s="1">
        <f>SUM(E12:E18)</f>
        <v>28.400000000000002</v>
      </c>
      <c r="F19" s="1">
        <f>SUM(F12:F18)</f>
        <v>107.92000000000002</v>
      </c>
      <c r="G19" s="1">
        <f>SUM(G12:G18)</f>
        <v>753.19999999999993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0.75052854122621582</v>
      </c>
      <c r="F20" s="1">
        <f>F19/D19</f>
        <v>2.85200845665962</v>
      </c>
      <c r="G20" s="1"/>
    </row>
    <row r="21" spans="1:7" x14ac:dyDescent="0.25">
      <c r="A21" s="1"/>
      <c r="B21" s="143" t="s">
        <v>66</v>
      </c>
      <c r="C21" s="154"/>
      <c r="D21" s="154"/>
      <c r="E21" s="154"/>
      <c r="F21" s="155"/>
      <c r="G21" s="1">
        <f>G19*65/G30</f>
        <v>32.708007642869546</v>
      </c>
    </row>
    <row r="22" spans="1:7" x14ac:dyDescent="0.25">
      <c r="A22" s="1"/>
      <c r="B22" s="143" t="s">
        <v>67</v>
      </c>
      <c r="C22" s="154"/>
      <c r="D22" s="154"/>
      <c r="E22" s="154"/>
      <c r="F22" s="155"/>
      <c r="G22" s="1">
        <f>G19*75/G30</f>
        <v>37.740008818695628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96" t="s">
        <v>121</v>
      </c>
      <c r="C24" s="76">
        <v>100</v>
      </c>
      <c r="D24" s="97">
        <v>9.3000000000000007</v>
      </c>
      <c r="E24" s="97">
        <v>12</v>
      </c>
      <c r="F24" s="97">
        <v>27.1</v>
      </c>
      <c r="G24" s="97">
        <v>254</v>
      </c>
    </row>
    <row r="25" spans="1:7" ht="16.5" thickBot="1" x14ac:dyDescent="0.3">
      <c r="A25" s="1"/>
      <c r="B25" s="98" t="s">
        <v>119</v>
      </c>
      <c r="C25" s="99">
        <v>200</v>
      </c>
      <c r="D25" s="82">
        <v>0.6</v>
      </c>
      <c r="E25" s="82">
        <v>0.2</v>
      </c>
      <c r="F25" s="82">
        <v>20</v>
      </c>
      <c r="G25" s="82">
        <v>90</v>
      </c>
    </row>
    <row r="26" spans="1:7" x14ac:dyDescent="0.25">
      <c r="A26" s="1"/>
      <c r="B26" s="3" t="s">
        <v>10</v>
      </c>
      <c r="C26" s="1"/>
      <c r="D26" s="1">
        <f>SUM(D24:D25)</f>
        <v>9.9</v>
      </c>
      <c r="E26" s="1">
        <f>SUM(E24:E25)</f>
        <v>12.2</v>
      </c>
      <c r="F26" s="1">
        <f>SUM(F24:F25)</f>
        <v>47.1</v>
      </c>
      <c r="G26" s="1">
        <f>SUM(G24:G25)</f>
        <v>344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1.2323232323232323</v>
      </c>
      <c r="F27" s="1">
        <f>F26/D26</f>
        <v>4.7575757575757578</v>
      </c>
      <c r="G27" s="1"/>
    </row>
    <row r="28" spans="1:7" x14ac:dyDescent="0.25">
      <c r="A28" s="1"/>
      <c r="B28" s="143" t="s">
        <v>66</v>
      </c>
      <c r="C28" s="154"/>
      <c r="D28" s="154"/>
      <c r="E28" s="154"/>
      <c r="F28" s="155"/>
      <c r="G28" s="1">
        <f>G26*65/G30</f>
        <v>14.938335938857044</v>
      </c>
    </row>
    <row r="29" spans="1:7" x14ac:dyDescent="0.25">
      <c r="A29" s="1"/>
      <c r="B29" s="143" t="s">
        <v>67</v>
      </c>
      <c r="C29" s="154"/>
      <c r="D29" s="154"/>
      <c r="E29" s="154"/>
      <c r="F29" s="155"/>
      <c r="G29" s="1">
        <f>G26*75/G30</f>
        <v>17.236541467911973</v>
      </c>
    </row>
    <row r="30" spans="1:7" x14ac:dyDescent="0.25">
      <c r="A30" s="1"/>
      <c r="B30" s="3" t="s">
        <v>14</v>
      </c>
      <c r="C30" s="1"/>
      <c r="D30" s="1">
        <f>D7+D19+D26</f>
        <v>64.2</v>
      </c>
      <c r="E30" s="1">
        <f>E7+E19+E26</f>
        <v>54.8</v>
      </c>
      <c r="F30" s="1">
        <f>F7+F19+F26</f>
        <v>207.62</v>
      </c>
      <c r="G30" s="1">
        <f>G7+G19+G26</f>
        <v>1496.82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0.85358255451713383</v>
      </c>
      <c r="F32" s="1">
        <f>F30/D30</f>
        <v>3.2339563862928347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46" t="s">
        <v>16</v>
      </c>
      <c r="C34" s="147"/>
      <c r="D34" s="147"/>
      <c r="E34" s="147"/>
      <c r="F34" s="148"/>
      <c r="G34" s="152">
        <f>G30*100/2100</f>
        <v>71.277142857142863</v>
      </c>
    </row>
    <row r="35" spans="1:7" x14ac:dyDescent="0.25">
      <c r="A35" s="1"/>
      <c r="B35" s="149"/>
      <c r="C35" s="150"/>
      <c r="D35" s="150"/>
      <c r="E35" s="150"/>
      <c r="F35" s="151"/>
      <c r="G35" s="153"/>
    </row>
    <row r="36" spans="1:7" x14ac:dyDescent="0.25">
      <c r="A36" s="1"/>
      <c r="B36" s="146" t="s">
        <v>15</v>
      </c>
      <c r="C36" s="147"/>
      <c r="D36" s="147"/>
      <c r="E36" s="147"/>
      <c r="F36" s="148"/>
      <c r="G36" s="152">
        <f>G30*100/2300</f>
        <v>65.079130434782613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/>
      <c r="C42" s="1"/>
      <c r="D42" s="1"/>
      <c r="E42" s="1"/>
      <c r="F42" s="1"/>
      <c r="G42" s="1"/>
    </row>
    <row r="43" spans="1:7" x14ac:dyDescent="0.25">
      <c r="A43" s="1"/>
      <c r="B43" s="3" t="s">
        <v>53</v>
      </c>
      <c r="C43" s="1"/>
      <c r="D43" s="1">
        <f>D30*D41</f>
        <v>256.8</v>
      </c>
      <c r="E43" s="1">
        <f t="shared" ref="E43:F43" si="0">E30*E41</f>
        <v>493.2</v>
      </c>
      <c r="F43" s="1">
        <f t="shared" si="0"/>
        <v>830.48</v>
      </c>
      <c r="G43" s="1"/>
    </row>
    <row r="44" spans="1:7" x14ac:dyDescent="0.25">
      <c r="A44" s="1"/>
      <c r="B44" s="3"/>
      <c r="C44" s="1"/>
      <c r="D44" s="1"/>
      <c r="E44" s="1"/>
      <c r="F44" s="1"/>
      <c r="G44" s="1"/>
    </row>
    <row r="45" spans="1:7" x14ac:dyDescent="0.25">
      <c r="A45" s="1"/>
      <c r="B45" s="3" t="s">
        <v>54</v>
      </c>
      <c r="C45" s="1"/>
      <c r="D45" s="1">
        <f>D43+E43+F43</f>
        <v>1580.48</v>
      </c>
      <c r="E45" s="1"/>
      <c r="F45" s="1"/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ht="30" x14ac:dyDescent="0.25">
      <c r="A47" s="1"/>
      <c r="B47" s="4" t="s">
        <v>55</v>
      </c>
      <c r="C47" s="1"/>
      <c r="D47" s="1">
        <f>D43*100/D45</f>
        <v>16.24822838631302</v>
      </c>
      <c r="E47" s="1">
        <f>E43*100/D45</f>
        <v>31.205709657825469</v>
      </c>
      <c r="F47" s="1">
        <f>F43*100/D45</f>
        <v>52.546061955861511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1:7" ht="15" customHeight="1" x14ac:dyDescent="0.25">
      <c r="A49" s="1"/>
      <c r="B49" s="4" t="s">
        <v>56</v>
      </c>
      <c r="C49" s="1"/>
      <c r="D49" s="3" t="s">
        <v>57</v>
      </c>
      <c r="E49" s="3" t="s">
        <v>58</v>
      </c>
      <c r="F49" s="3" t="s">
        <v>59</v>
      </c>
      <c r="G49" s="1"/>
    </row>
    <row r="51" spans="1:7" ht="15" customHeight="1" x14ac:dyDescent="0.25"/>
  </sheetData>
  <mergeCells count="10">
    <mergeCell ref="B9:F9"/>
    <mergeCell ref="B10:F10"/>
    <mergeCell ref="B21:F21"/>
    <mergeCell ref="B22:F22"/>
    <mergeCell ref="B28:F28"/>
    <mergeCell ref="B29:F29"/>
    <mergeCell ref="B34:F35"/>
    <mergeCell ref="G34:G35"/>
    <mergeCell ref="B36:F37"/>
    <mergeCell ref="G36:G37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workbookViewId="0">
      <selection activeCell="B15" sqref="B15:G15"/>
    </sheetView>
  </sheetViews>
  <sheetFormatPr defaultRowHeight="15" x14ac:dyDescent="0.25"/>
  <cols>
    <col min="1" max="1" width="4.7109375" customWidth="1"/>
    <col min="2" max="2" width="41.570312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44" t="s">
        <v>101</v>
      </c>
      <c r="C4" s="53">
        <v>50</v>
      </c>
      <c r="D4" s="70">
        <v>9.75</v>
      </c>
      <c r="E4" s="70">
        <v>3.95</v>
      </c>
      <c r="F4" s="70">
        <v>1.73</v>
      </c>
      <c r="G4" s="70">
        <v>82.3</v>
      </c>
    </row>
    <row r="5" spans="1:7" ht="21.75" customHeight="1" thickBot="1" x14ac:dyDescent="0.3">
      <c r="A5" s="1"/>
      <c r="B5" s="44" t="s">
        <v>102</v>
      </c>
      <c r="C5" s="43">
        <v>150</v>
      </c>
      <c r="D5" s="18">
        <v>3.45</v>
      </c>
      <c r="E5" s="18">
        <v>4.2</v>
      </c>
      <c r="F5" s="27">
        <v>36.299999999999997</v>
      </c>
      <c r="G5" s="27">
        <v>196.5</v>
      </c>
    </row>
    <row r="6" spans="1:7" ht="16.5" thickBot="1" x14ac:dyDescent="0.3">
      <c r="A6" s="1"/>
      <c r="B6" s="47" t="s">
        <v>82</v>
      </c>
      <c r="C6" s="43">
        <v>200</v>
      </c>
      <c r="D6" s="19">
        <v>3.6</v>
      </c>
      <c r="E6" s="19">
        <v>2.8</v>
      </c>
      <c r="F6" s="29">
        <v>17.600000000000001</v>
      </c>
      <c r="G6" s="29">
        <v>110</v>
      </c>
    </row>
    <row r="7" spans="1:7" ht="21.75" customHeight="1" thickBot="1" x14ac:dyDescent="0.3">
      <c r="A7" s="1"/>
      <c r="B7" s="54" t="s">
        <v>63</v>
      </c>
      <c r="C7" s="43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7" ht="16.5" thickBot="1" x14ac:dyDescent="0.3">
      <c r="A8" s="1"/>
      <c r="B8" s="47" t="s">
        <v>77</v>
      </c>
      <c r="C8" s="55">
        <v>40</v>
      </c>
      <c r="D8" s="10">
        <v>5.72</v>
      </c>
      <c r="E8" s="10">
        <v>7.92</v>
      </c>
      <c r="F8" s="10">
        <v>9.7200000000000006</v>
      </c>
      <c r="G8" s="10">
        <v>132.80000000000001</v>
      </c>
    </row>
    <row r="9" spans="1:7" ht="16.5" thickBot="1" x14ac:dyDescent="0.3">
      <c r="A9" s="1"/>
      <c r="B9" s="48"/>
      <c r="C9" s="56"/>
      <c r="D9" s="10"/>
      <c r="E9" s="10"/>
      <c r="F9" s="10"/>
      <c r="G9" s="10"/>
    </row>
    <row r="10" spans="1:7" ht="15.75" x14ac:dyDescent="0.25">
      <c r="A10" s="1"/>
      <c r="B10" s="48" t="s">
        <v>10</v>
      </c>
      <c r="C10" s="56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35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43" t="s">
        <v>66</v>
      </c>
      <c r="C12" s="154"/>
      <c r="D12" s="154"/>
      <c r="E12" s="154"/>
      <c r="F12" s="155"/>
      <c r="G12" s="1">
        <f>G10*65/G32</f>
        <v>22.145020646245229</v>
      </c>
    </row>
    <row r="13" spans="1:7" x14ac:dyDescent="0.25">
      <c r="A13" s="1"/>
      <c r="B13" s="143" t="s">
        <v>67</v>
      </c>
      <c r="C13" s="154"/>
      <c r="D13" s="154"/>
      <c r="E13" s="154"/>
      <c r="F13" s="155"/>
      <c r="G13" s="1">
        <f>G10*75/G32</f>
        <v>25.551946899513727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16.5" thickBot="1" x14ac:dyDescent="0.3">
      <c r="A15" s="1"/>
      <c r="B15" s="91" t="s">
        <v>137</v>
      </c>
      <c r="C15" s="76">
        <v>250</v>
      </c>
      <c r="D15" s="77">
        <v>1.75</v>
      </c>
      <c r="E15" s="77">
        <v>4</v>
      </c>
      <c r="F15" s="77">
        <v>14.75</v>
      </c>
      <c r="G15" s="77">
        <v>100</v>
      </c>
    </row>
    <row r="16" spans="1:7" ht="16.5" thickBot="1" x14ac:dyDescent="0.3">
      <c r="A16" s="1"/>
      <c r="B16" s="91" t="s">
        <v>131</v>
      </c>
      <c r="C16" s="88">
        <v>200</v>
      </c>
      <c r="D16" s="77">
        <v>12.2</v>
      </c>
      <c r="E16" s="77">
        <v>14.4</v>
      </c>
      <c r="F16" s="77">
        <v>18.2</v>
      </c>
      <c r="G16" s="77">
        <v>251.92</v>
      </c>
    </row>
    <row r="17" spans="1:7" ht="16.5" thickBot="1" x14ac:dyDescent="0.3">
      <c r="A17" s="1"/>
      <c r="B17" s="101" t="s">
        <v>90</v>
      </c>
      <c r="C17" s="76">
        <v>200</v>
      </c>
      <c r="D17" s="85">
        <v>0.16</v>
      </c>
      <c r="E17" s="85">
        <v>0.14000000000000001</v>
      </c>
      <c r="F17" s="85">
        <v>17.18</v>
      </c>
      <c r="G17" s="85">
        <v>67.36</v>
      </c>
    </row>
    <row r="18" spans="1:7" ht="16.5" thickBot="1" x14ac:dyDescent="0.3">
      <c r="A18" s="1"/>
      <c r="B18" s="91" t="s">
        <v>63</v>
      </c>
      <c r="C18" s="102">
        <v>30</v>
      </c>
      <c r="D18" s="85">
        <v>1.98</v>
      </c>
      <c r="E18" s="85">
        <v>0.36</v>
      </c>
      <c r="F18" s="85">
        <v>10.26</v>
      </c>
      <c r="G18" s="85">
        <v>54.3</v>
      </c>
    </row>
    <row r="19" spans="1:7" ht="16.5" thickBot="1" x14ac:dyDescent="0.3">
      <c r="A19" s="1"/>
      <c r="B19" s="135" t="s">
        <v>85</v>
      </c>
      <c r="C19" s="136">
        <v>45</v>
      </c>
      <c r="D19" s="82">
        <v>5.8</v>
      </c>
      <c r="E19" s="82">
        <v>7.51</v>
      </c>
      <c r="F19" s="82">
        <v>7.2</v>
      </c>
      <c r="G19" s="82">
        <v>163.1</v>
      </c>
    </row>
    <row r="20" spans="1:7" ht="16.5" thickBot="1" x14ac:dyDescent="0.3">
      <c r="A20" s="1"/>
      <c r="B20" s="83" t="s">
        <v>132</v>
      </c>
      <c r="C20" s="103">
        <v>200</v>
      </c>
      <c r="D20" s="77">
        <v>1.8</v>
      </c>
      <c r="E20" s="77">
        <v>0.4</v>
      </c>
      <c r="F20" s="77">
        <v>16.2</v>
      </c>
      <c r="G20" s="77">
        <v>178</v>
      </c>
    </row>
    <row r="21" spans="1:7" x14ac:dyDescent="0.25">
      <c r="A21" s="1"/>
      <c r="B21" s="3" t="s">
        <v>10</v>
      </c>
      <c r="C21" s="1"/>
      <c r="D21" s="1">
        <f>SUM(D15:D20)</f>
        <v>23.69</v>
      </c>
      <c r="E21" s="1">
        <f>SUM(E15:E20)</f>
        <v>26.809999999999995</v>
      </c>
      <c r="F21" s="1">
        <f>SUM(F15:F20)</f>
        <v>83.79</v>
      </c>
      <c r="G21" s="1">
        <f>SUM(G15:G20)</f>
        <v>814.68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1.1317011397214012</v>
      </c>
      <c r="F22" s="1">
        <f>F21/D21</f>
        <v>3.5369354157872519</v>
      </c>
      <c r="G22" s="1"/>
    </row>
    <row r="23" spans="1:7" x14ac:dyDescent="0.25">
      <c r="A23" s="1"/>
      <c r="B23" s="143" t="s">
        <v>66</v>
      </c>
      <c r="C23" s="154"/>
      <c r="D23" s="154"/>
      <c r="E23" s="154"/>
      <c r="F23" s="155"/>
      <c r="G23" s="1">
        <f>G21*65/G32</f>
        <v>31.326802257480566</v>
      </c>
    </row>
    <row r="24" spans="1:7" x14ac:dyDescent="0.25">
      <c r="A24" s="1"/>
      <c r="B24" s="143" t="s">
        <v>67</v>
      </c>
      <c r="C24" s="154"/>
      <c r="D24" s="154"/>
      <c r="E24" s="154"/>
      <c r="F24" s="155"/>
      <c r="G24" s="1">
        <f>G21*75/G32</f>
        <v>36.14631029709296</v>
      </c>
    </row>
    <row r="25" spans="1:7" x14ac:dyDescent="0.25">
      <c r="A25" s="1"/>
      <c r="B25" s="23" t="s">
        <v>13</v>
      </c>
      <c r="C25" s="24"/>
      <c r="D25" s="24"/>
      <c r="E25" s="24"/>
      <c r="F25" s="24"/>
      <c r="G25" s="24"/>
    </row>
    <row r="26" spans="1:7" ht="15.75" x14ac:dyDescent="0.25">
      <c r="A26" s="30"/>
      <c r="B26" s="91" t="s">
        <v>122</v>
      </c>
      <c r="C26" s="76">
        <v>40</v>
      </c>
      <c r="D26" s="100">
        <v>3.2</v>
      </c>
      <c r="E26" s="100">
        <v>2.8</v>
      </c>
      <c r="F26" s="100">
        <v>40.049999999999997</v>
      </c>
      <c r="G26" s="100">
        <v>175</v>
      </c>
    </row>
    <row r="27" spans="1:7" ht="16.5" thickBot="1" x14ac:dyDescent="0.3">
      <c r="A27" s="1"/>
      <c r="B27" s="86" t="s">
        <v>87</v>
      </c>
      <c r="C27" s="104">
        <v>200</v>
      </c>
      <c r="D27" s="82">
        <v>4.2</v>
      </c>
      <c r="E27" s="105">
        <v>4</v>
      </c>
      <c r="F27" s="82">
        <v>18</v>
      </c>
      <c r="G27" s="82">
        <v>124.8</v>
      </c>
    </row>
    <row r="28" spans="1:7" x14ac:dyDescent="0.25">
      <c r="A28" s="1"/>
      <c r="B28" s="3" t="s">
        <v>10</v>
      </c>
      <c r="C28" s="26"/>
      <c r="D28" s="26">
        <f>SUM(D26:D27)</f>
        <v>7.4</v>
      </c>
      <c r="E28" s="26">
        <f>SUM(E26:E27)</f>
        <v>6.8</v>
      </c>
      <c r="F28" s="26">
        <f>SUM(F26:F27)</f>
        <v>58.05</v>
      </c>
      <c r="G28" s="26">
        <f>SUM(G26:G27)</f>
        <v>299.8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0.91891891891891886</v>
      </c>
      <c r="F29" s="1">
        <f>F28/D28</f>
        <v>7.8445945945945939</v>
      </c>
      <c r="G29" s="1"/>
    </row>
    <row r="30" spans="1:7" x14ac:dyDescent="0.25">
      <c r="A30" s="1"/>
      <c r="B30" s="143" t="s">
        <v>66</v>
      </c>
      <c r="C30" s="154"/>
      <c r="D30" s="154"/>
      <c r="E30" s="154"/>
      <c r="F30" s="155"/>
      <c r="G30" s="1">
        <f>G28*65/G32</f>
        <v>11.528177096274211</v>
      </c>
    </row>
    <row r="31" spans="1:7" x14ac:dyDescent="0.25">
      <c r="A31" s="1"/>
      <c r="B31" s="143" t="s">
        <v>67</v>
      </c>
      <c r="C31" s="154"/>
      <c r="D31" s="154"/>
      <c r="E31" s="154"/>
      <c r="F31" s="155"/>
      <c r="G31" s="1">
        <f>G28*75/G32</f>
        <v>13.301742803393321</v>
      </c>
    </row>
    <row r="32" spans="1:7" x14ac:dyDescent="0.25">
      <c r="A32" s="1"/>
      <c r="B32" s="3" t="s">
        <v>14</v>
      </c>
      <c r="C32" s="1"/>
      <c r="D32" s="1">
        <f>D10+D21+D28</f>
        <v>55.589999999999996</v>
      </c>
      <c r="E32" s="1">
        <f>E10+E21+E28</f>
        <v>52.839999999999989</v>
      </c>
      <c r="F32" s="1">
        <f>F10+F21+F28</f>
        <v>217.45</v>
      </c>
      <c r="G32" s="35">
        <f>G10+G21+G28</f>
        <v>1690.3799999999999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0.9505306709839898</v>
      </c>
      <c r="F34" s="1">
        <f>F32/D32</f>
        <v>3.9116747616477783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6" t="s">
        <v>16</v>
      </c>
      <c r="C36" s="147"/>
      <c r="D36" s="147"/>
      <c r="E36" s="147"/>
      <c r="F36" s="148"/>
      <c r="G36" s="152">
        <f>G32*100/2100</f>
        <v>80.494285714285709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46" t="s">
        <v>15</v>
      </c>
      <c r="C38" s="147"/>
      <c r="D38" s="147"/>
      <c r="E38" s="147"/>
      <c r="F38" s="148"/>
      <c r="G38" s="152">
        <f>G32*100/2300</f>
        <v>73.494782608695658</v>
      </c>
    </row>
    <row r="39" spans="1:7" x14ac:dyDescent="0.25">
      <c r="A39" s="1"/>
      <c r="B39" s="149"/>
      <c r="C39" s="150"/>
      <c r="D39" s="150"/>
      <c r="E39" s="150"/>
      <c r="F39" s="151"/>
      <c r="G39" s="15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222.35999999999999</v>
      </c>
      <c r="E43" s="1">
        <f>E32*E42</f>
        <v>475.55999999999989</v>
      </c>
      <c r="F43" s="1">
        <f>F32*F42</f>
        <v>869.8</v>
      </c>
      <c r="G43" s="1"/>
    </row>
    <row r="44" spans="1:7" x14ac:dyDescent="0.25">
      <c r="A44" s="1"/>
      <c r="B44" s="3" t="s">
        <v>54</v>
      </c>
      <c r="C44" s="1"/>
      <c r="D44" s="1">
        <f>D43+E43+F43</f>
        <v>1567.7199999999998</v>
      </c>
      <c r="E44" s="1"/>
      <c r="F44" s="1"/>
      <c r="G44" s="1"/>
    </row>
    <row r="45" spans="1:7" x14ac:dyDescent="0.25">
      <c r="A45" s="1"/>
      <c r="B45" s="4" t="s">
        <v>55</v>
      </c>
      <c r="C45" s="1"/>
      <c r="D45" s="1">
        <f>D43*100/D44</f>
        <v>14.183655244558979</v>
      </c>
      <c r="E45" s="1">
        <f>E43*100/D44</f>
        <v>30.334498507386517</v>
      </c>
      <c r="F45" s="1">
        <f>F43*100/D44</f>
        <v>55.481846248054509</v>
      </c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ht="30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  <row r="50" ht="15" customHeight="1" x14ac:dyDescent="0.25"/>
    <row r="52" ht="15" customHeight="1" x14ac:dyDescent="0.25"/>
  </sheetData>
  <mergeCells count="10">
    <mergeCell ref="B23:F23"/>
    <mergeCell ref="B12:F12"/>
    <mergeCell ref="B13:F13"/>
    <mergeCell ref="B38:F39"/>
    <mergeCell ref="G38:G39"/>
    <mergeCell ref="B24:F24"/>
    <mergeCell ref="B30:F30"/>
    <mergeCell ref="B31:F31"/>
    <mergeCell ref="B36:F37"/>
    <mergeCell ref="G36:G37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5.57031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19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6.5" thickBot="1" x14ac:dyDescent="0.3">
      <c r="A4" s="1"/>
      <c r="B4" s="48" t="s">
        <v>91</v>
      </c>
      <c r="C4" s="43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7.25" customHeight="1" thickBot="1" x14ac:dyDescent="0.3">
      <c r="A5" s="1"/>
      <c r="B5" s="57" t="s">
        <v>103</v>
      </c>
      <c r="C5" s="58">
        <v>200</v>
      </c>
      <c r="D5" s="19">
        <v>0.2</v>
      </c>
      <c r="E5" s="19">
        <v>0.06</v>
      </c>
      <c r="F5" s="19">
        <v>12.8</v>
      </c>
      <c r="G5" s="29">
        <v>51.2</v>
      </c>
    </row>
    <row r="6" spans="1:8" ht="16.5" thickBot="1" x14ac:dyDescent="0.3">
      <c r="A6" s="1"/>
      <c r="B6" s="48" t="s">
        <v>81</v>
      </c>
      <c r="C6" s="59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ht="16.5" thickBot="1" x14ac:dyDescent="0.3">
      <c r="A7" s="30"/>
      <c r="B7" s="48"/>
      <c r="C7" s="59"/>
      <c r="D7" s="32"/>
      <c r="E7" s="32"/>
      <c r="F7" s="32"/>
      <c r="G7" s="33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43" t="s">
        <v>66</v>
      </c>
      <c r="C10" s="154"/>
      <c r="D10" s="154"/>
      <c r="E10" s="154"/>
      <c r="F10" s="155"/>
      <c r="G10" s="1">
        <f>G8*65/G31</f>
        <v>20.114670270722161</v>
      </c>
    </row>
    <row r="11" spans="1:8" x14ac:dyDescent="0.25">
      <c r="A11" s="1"/>
      <c r="B11" s="143" t="s">
        <v>67</v>
      </c>
      <c r="C11" s="154"/>
      <c r="D11" s="154"/>
      <c r="E11" s="154"/>
      <c r="F11" s="155"/>
      <c r="G11" s="1">
        <f>G8*75/G31</f>
        <v>23.209234927756338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5" t="s">
        <v>153</v>
      </c>
      <c r="C13" s="106">
        <v>50</v>
      </c>
      <c r="D13" s="77">
        <v>6.6</v>
      </c>
      <c r="E13" s="107">
        <v>11.7</v>
      </c>
      <c r="F13" s="77">
        <v>1.2</v>
      </c>
      <c r="G13" s="77">
        <v>136.5</v>
      </c>
    </row>
    <row r="14" spans="1:8" ht="32.25" thickBot="1" x14ac:dyDescent="0.3">
      <c r="A14" s="1"/>
      <c r="B14" s="75" t="s">
        <v>152</v>
      </c>
      <c r="C14" s="108" t="s">
        <v>76</v>
      </c>
      <c r="D14" s="82">
        <v>10.52</v>
      </c>
      <c r="E14" s="82">
        <v>7.07</v>
      </c>
      <c r="F14" s="82">
        <v>11.95</v>
      </c>
      <c r="G14" s="82">
        <v>153.9</v>
      </c>
    </row>
    <row r="15" spans="1:8" ht="15" customHeight="1" thickBot="1" x14ac:dyDescent="0.3">
      <c r="A15" s="1"/>
      <c r="B15" s="83" t="s">
        <v>133</v>
      </c>
      <c r="C15" s="81" t="s">
        <v>134</v>
      </c>
      <c r="D15" s="77">
        <v>21.6</v>
      </c>
      <c r="E15" s="77">
        <v>2.5</v>
      </c>
      <c r="F15" s="77">
        <v>2</v>
      </c>
      <c r="G15" s="80">
        <v>113.2</v>
      </c>
    </row>
    <row r="16" spans="1:8" ht="16.5" thickBot="1" x14ac:dyDescent="0.3">
      <c r="A16" s="1"/>
      <c r="B16" s="75" t="s">
        <v>83</v>
      </c>
      <c r="C16" s="81">
        <v>150</v>
      </c>
      <c r="D16" s="77">
        <v>3</v>
      </c>
      <c r="E16" s="77">
        <v>3</v>
      </c>
      <c r="F16" s="80">
        <v>14.6</v>
      </c>
      <c r="G16" s="80">
        <v>97</v>
      </c>
    </row>
    <row r="17" spans="1:8" ht="16.5" thickBot="1" x14ac:dyDescent="0.3">
      <c r="A17" s="1"/>
      <c r="B17" s="83" t="s">
        <v>93</v>
      </c>
      <c r="C17" s="88">
        <v>200</v>
      </c>
      <c r="D17" s="109">
        <v>0.09</v>
      </c>
      <c r="E17" s="109">
        <v>0.06</v>
      </c>
      <c r="F17" s="109">
        <v>8.52</v>
      </c>
      <c r="G17" s="109">
        <v>35.020000000000003</v>
      </c>
    </row>
    <row r="18" spans="1:8" ht="16.5" thickBot="1" x14ac:dyDescent="0.3">
      <c r="A18" s="1"/>
      <c r="B18" s="86" t="s">
        <v>63</v>
      </c>
      <c r="C18" s="110">
        <v>30</v>
      </c>
      <c r="D18" s="77">
        <v>1.98</v>
      </c>
      <c r="E18" s="77">
        <v>0.36</v>
      </c>
      <c r="F18" s="77">
        <v>10.26</v>
      </c>
      <c r="G18" s="77">
        <v>54.3</v>
      </c>
    </row>
    <row r="19" spans="1:8" ht="15.75" x14ac:dyDescent="0.25">
      <c r="A19" s="30"/>
      <c r="B19" s="86" t="s">
        <v>73</v>
      </c>
      <c r="C19" s="95">
        <v>30</v>
      </c>
      <c r="D19" s="111">
        <v>2.2799999999999998</v>
      </c>
      <c r="E19" s="111">
        <v>0.27</v>
      </c>
      <c r="F19" s="111">
        <v>14.01</v>
      </c>
      <c r="G19" s="111">
        <v>69.3</v>
      </c>
      <c r="H19" s="15"/>
    </row>
    <row r="20" spans="1:8" ht="15.75" x14ac:dyDescent="0.25">
      <c r="A20" s="30"/>
      <c r="B20" s="48" t="s">
        <v>10</v>
      </c>
      <c r="C20" s="40"/>
      <c r="D20" s="26">
        <f>SUM(D13:D19)</f>
        <v>46.07</v>
      </c>
      <c r="E20" s="26">
        <f>SUM(E13:E19)</f>
        <v>24.959999999999997</v>
      </c>
      <c r="F20" s="26">
        <f>SUM(F13:F19)</f>
        <v>62.539999999999992</v>
      </c>
      <c r="G20" s="26">
        <f>SUM(G13:G19)</f>
        <v>659.21999999999991</v>
      </c>
      <c r="H20" s="15"/>
    </row>
    <row r="21" spans="1:8" x14ac:dyDescent="0.25">
      <c r="A21" s="1"/>
      <c r="B21" s="3" t="s">
        <v>11</v>
      </c>
      <c r="C21" s="1"/>
      <c r="D21" s="1">
        <v>1</v>
      </c>
      <c r="E21" s="1">
        <f>E19/D19</f>
        <v>0.11842105263157897</v>
      </c>
      <c r="F21" s="1">
        <f>F19/D19</f>
        <v>6.1447368421052637</v>
      </c>
      <c r="G21" s="1"/>
    </row>
    <row r="22" spans="1:8" x14ac:dyDescent="0.25">
      <c r="A22" s="1"/>
      <c r="B22" s="143" t="s">
        <v>66</v>
      </c>
      <c r="C22" s="154"/>
      <c r="D22" s="154"/>
      <c r="E22" s="154"/>
      <c r="F22" s="155"/>
      <c r="G22" s="1">
        <f>G20*65/G31</f>
        <v>29.851402377004639</v>
      </c>
    </row>
    <row r="23" spans="1:8" x14ac:dyDescent="0.25">
      <c r="A23" s="1"/>
      <c r="B23" s="143" t="s">
        <v>70</v>
      </c>
      <c r="C23" s="154"/>
      <c r="D23" s="154"/>
      <c r="E23" s="154"/>
      <c r="F23" s="155"/>
      <c r="G23" s="1">
        <f>G20*75/G31</f>
        <v>34.443925819620738</v>
      </c>
    </row>
    <row r="24" spans="1:8" x14ac:dyDescent="0.25">
      <c r="A24" s="1"/>
      <c r="B24" s="5" t="s">
        <v>13</v>
      </c>
      <c r="C24" s="6"/>
      <c r="D24" s="6"/>
      <c r="E24" s="6"/>
      <c r="F24" s="6"/>
      <c r="G24" s="6"/>
    </row>
    <row r="25" spans="1:8" ht="15.75" x14ac:dyDescent="0.25">
      <c r="A25" s="1"/>
      <c r="B25" s="86" t="s">
        <v>123</v>
      </c>
      <c r="C25" s="112">
        <v>100</v>
      </c>
      <c r="D25" s="100">
        <v>7.6</v>
      </c>
      <c r="E25" s="100">
        <v>0.9</v>
      </c>
      <c r="F25" s="100">
        <v>46.7</v>
      </c>
      <c r="G25" s="100">
        <v>231</v>
      </c>
    </row>
    <row r="26" spans="1:8" ht="15.75" x14ac:dyDescent="0.25">
      <c r="A26" s="1"/>
      <c r="B26" s="86" t="s">
        <v>80</v>
      </c>
      <c r="C26" s="76">
        <v>200</v>
      </c>
      <c r="D26" s="113">
        <v>6</v>
      </c>
      <c r="E26" s="113">
        <v>5</v>
      </c>
      <c r="F26" s="113">
        <v>8</v>
      </c>
      <c r="G26" s="113">
        <v>101</v>
      </c>
    </row>
    <row r="27" spans="1:8" x14ac:dyDescent="0.25">
      <c r="A27" s="1"/>
      <c r="B27" s="3" t="s">
        <v>10</v>
      </c>
      <c r="C27" s="1"/>
      <c r="D27" s="1">
        <f>SUM(D25:D26)</f>
        <v>13.6</v>
      </c>
      <c r="E27" s="1">
        <f>SUM(E25:E26)</f>
        <v>5.9</v>
      </c>
      <c r="F27" s="1">
        <f>SUM(F25:F26)</f>
        <v>54.7</v>
      </c>
      <c r="G27" s="1">
        <f>SUM(G25:G26)</f>
        <v>332</v>
      </c>
    </row>
    <row r="28" spans="1:8" x14ac:dyDescent="0.25">
      <c r="A28" s="1"/>
      <c r="B28" s="3" t="s">
        <v>11</v>
      </c>
      <c r="C28" s="1"/>
      <c r="D28" s="1">
        <v>1</v>
      </c>
      <c r="E28" s="1">
        <f>E27/D27</f>
        <v>0.43382352941176472</v>
      </c>
      <c r="F28" s="1">
        <f>F27/D27</f>
        <v>4.0220588235294121</v>
      </c>
      <c r="G28" s="1"/>
    </row>
    <row r="29" spans="1:8" x14ac:dyDescent="0.25">
      <c r="A29" s="1"/>
      <c r="B29" s="143" t="s">
        <v>66</v>
      </c>
      <c r="C29" s="154"/>
      <c r="D29" s="154"/>
      <c r="E29" s="154"/>
      <c r="F29" s="155"/>
      <c r="G29" s="1">
        <f>G27*65/G31</f>
        <v>15.033927352273205</v>
      </c>
    </row>
    <row r="30" spans="1:8" x14ac:dyDescent="0.25">
      <c r="A30" s="1"/>
      <c r="B30" s="143" t="s">
        <v>67</v>
      </c>
      <c r="C30" s="154"/>
      <c r="D30" s="154"/>
      <c r="E30" s="154"/>
      <c r="F30" s="155"/>
      <c r="G30" s="1">
        <f>G27*75/G31</f>
        <v>17.346839252622928</v>
      </c>
    </row>
    <row r="31" spans="1:8" x14ac:dyDescent="0.25">
      <c r="A31" s="1"/>
      <c r="B31" s="3" t="s">
        <v>14</v>
      </c>
      <c r="C31" s="1"/>
      <c r="D31" s="1">
        <f>D8+D20+D27</f>
        <v>72.569999999999993</v>
      </c>
      <c r="E31" s="1">
        <f>E8+E20+E27</f>
        <v>36.54</v>
      </c>
      <c r="F31" s="1">
        <f>F8+F20+F27</f>
        <v>200.44</v>
      </c>
      <c r="G31" s="1">
        <f>G8+G20+G27</f>
        <v>1435.4199999999998</v>
      </c>
    </row>
    <row r="32" spans="1:8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0.50351384869780902</v>
      </c>
      <c r="F33" s="1">
        <f>F31/D31</f>
        <v>2.7620228744660329</v>
      </c>
      <c r="G33" s="1"/>
    </row>
    <row r="34" spans="1:7" x14ac:dyDescent="0.25">
      <c r="A34" s="1"/>
      <c r="B34" s="146" t="s">
        <v>16</v>
      </c>
      <c r="C34" s="147"/>
      <c r="D34" s="147"/>
      <c r="E34" s="147"/>
      <c r="F34" s="148"/>
      <c r="G34" s="152">
        <f>G31*100/2100</f>
        <v>68.353333333333325</v>
      </c>
    </row>
    <row r="35" spans="1:7" x14ac:dyDescent="0.25">
      <c r="A35" s="1"/>
      <c r="B35" s="149"/>
      <c r="C35" s="150"/>
      <c r="D35" s="150"/>
      <c r="E35" s="150"/>
      <c r="F35" s="151"/>
      <c r="G35" s="153"/>
    </row>
    <row r="36" spans="1:7" x14ac:dyDescent="0.25">
      <c r="A36" s="1"/>
      <c r="B36" s="146" t="s">
        <v>15</v>
      </c>
      <c r="C36" s="147"/>
      <c r="D36" s="147"/>
      <c r="E36" s="147"/>
      <c r="F36" s="148"/>
      <c r="G36" s="152">
        <f>G31*100/2300</f>
        <v>62.40956521739129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3" t="s">
        <v>51</v>
      </c>
      <c r="C38" s="3"/>
      <c r="D38" s="3"/>
      <c r="E38" s="3"/>
      <c r="F38" s="3"/>
      <c r="G38" s="3"/>
    </row>
    <row r="39" spans="1:7" x14ac:dyDescent="0.25">
      <c r="A39" s="1"/>
      <c r="B39" s="3" t="s">
        <v>52</v>
      </c>
      <c r="C39" s="1"/>
      <c r="D39" s="1">
        <v>4</v>
      </c>
      <c r="E39" s="1">
        <v>9</v>
      </c>
      <c r="F39" s="1">
        <v>4</v>
      </c>
      <c r="G39" s="1"/>
    </row>
    <row r="40" spans="1:7" x14ac:dyDescent="0.25">
      <c r="A40" s="1"/>
      <c r="B40" s="3" t="s">
        <v>53</v>
      </c>
      <c r="C40" s="1"/>
      <c r="D40" s="1">
        <f>D31*D39</f>
        <v>290.27999999999997</v>
      </c>
      <c r="E40" s="1">
        <f>E31*E39</f>
        <v>328.86</v>
      </c>
      <c r="F40" s="1">
        <f>F31*F39</f>
        <v>801.76</v>
      </c>
      <c r="G40" s="1"/>
    </row>
    <row r="41" spans="1:7" x14ac:dyDescent="0.25">
      <c r="A41" s="1"/>
      <c r="B41" s="3" t="s">
        <v>54</v>
      </c>
      <c r="C41" s="1"/>
      <c r="D41" s="1">
        <f>D40+E40+F40</f>
        <v>1420.9</v>
      </c>
      <c r="E41" s="1"/>
      <c r="F41" s="1"/>
      <c r="G41" s="1"/>
    </row>
    <row r="42" spans="1:7" ht="30" x14ac:dyDescent="0.25">
      <c r="A42" s="1"/>
      <c r="B42" s="4" t="s">
        <v>55</v>
      </c>
      <c r="C42" s="1"/>
      <c r="D42" s="1">
        <f>D40*100/D41</f>
        <v>20.429305369836015</v>
      </c>
      <c r="E42" s="1">
        <f>E40*100/D41</f>
        <v>23.144485889225137</v>
      </c>
      <c r="F42" s="1">
        <f>F40*100/D41</f>
        <v>56.42620874093884</v>
      </c>
      <c r="G42" s="1"/>
    </row>
    <row r="43" spans="1:7" ht="30" x14ac:dyDescent="0.25">
      <c r="A43" s="1"/>
      <c r="B43" s="4" t="s">
        <v>56</v>
      </c>
      <c r="C43" s="1"/>
      <c r="D43" s="3" t="s">
        <v>57</v>
      </c>
      <c r="E43" s="3" t="s">
        <v>58</v>
      </c>
      <c r="F43" s="3" t="s">
        <v>59</v>
      </c>
      <c r="G43" s="1"/>
    </row>
    <row r="44" spans="1:7" x14ac:dyDescent="0.25">
      <c r="A44" s="1"/>
    </row>
    <row r="48" spans="1:7" ht="15" customHeight="1" x14ac:dyDescent="0.25"/>
    <row r="50" ht="15" customHeight="1" x14ac:dyDescent="0.25"/>
  </sheetData>
  <mergeCells count="12">
    <mergeCell ref="B22:F22"/>
    <mergeCell ref="B2:H2"/>
    <mergeCell ref="B3:H3"/>
    <mergeCell ref="B10:F10"/>
    <mergeCell ref="B11:F11"/>
    <mergeCell ref="B36:F37"/>
    <mergeCell ref="G36:G37"/>
    <mergeCell ref="B23:F23"/>
    <mergeCell ref="B29:F29"/>
    <mergeCell ref="B30:F30"/>
    <mergeCell ref="B34:F35"/>
    <mergeCell ref="G34:G35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B7" sqref="B7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20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54"/>
      <c r="D3" s="154"/>
      <c r="E3" s="154"/>
      <c r="F3" s="154"/>
      <c r="G3" s="154"/>
      <c r="H3" s="155"/>
    </row>
    <row r="4" spans="1:8" ht="16.5" thickBot="1" x14ac:dyDescent="0.3">
      <c r="A4" s="1"/>
      <c r="B4" s="49" t="s">
        <v>84</v>
      </c>
      <c r="C4" s="50" t="s">
        <v>86</v>
      </c>
      <c r="D4" s="18">
        <v>9.5</v>
      </c>
      <c r="E4" s="18">
        <v>15.3</v>
      </c>
      <c r="F4" s="18">
        <v>1.6</v>
      </c>
      <c r="G4" s="27">
        <v>182</v>
      </c>
    </row>
    <row r="5" spans="1:8" ht="15.75" customHeight="1" thickBot="1" x14ac:dyDescent="0.3">
      <c r="A5" s="1"/>
      <c r="B5" s="48" t="s">
        <v>155</v>
      </c>
      <c r="C5" s="60">
        <v>200</v>
      </c>
      <c r="D5" s="18">
        <v>1.4</v>
      </c>
      <c r="E5" s="18">
        <v>1</v>
      </c>
      <c r="F5" s="18">
        <v>15</v>
      </c>
      <c r="G5" s="27">
        <v>78</v>
      </c>
    </row>
    <row r="6" spans="1:8" ht="15.75" x14ac:dyDescent="0.25">
      <c r="A6" s="1"/>
      <c r="B6" s="47" t="s">
        <v>63</v>
      </c>
      <c r="C6" s="40">
        <v>30</v>
      </c>
      <c r="D6" s="28">
        <v>1.98</v>
      </c>
      <c r="E6" s="28">
        <v>0.36</v>
      </c>
      <c r="F6" s="28">
        <v>10.26</v>
      </c>
      <c r="G6" s="28">
        <v>54.3</v>
      </c>
    </row>
    <row r="7" spans="1:8" ht="15.75" x14ac:dyDescent="0.25">
      <c r="A7" s="1"/>
      <c r="B7" s="54" t="s">
        <v>105</v>
      </c>
      <c r="C7" s="46">
        <v>80</v>
      </c>
      <c r="D7" s="71">
        <v>6.3</v>
      </c>
      <c r="E7" s="72">
        <v>13.4</v>
      </c>
      <c r="F7" s="72">
        <v>20.100000000000001</v>
      </c>
      <c r="G7" s="72">
        <v>220.1</v>
      </c>
    </row>
    <row r="8" spans="1:8" x14ac:dyDescent="0.25">
      <c r="A8" s="1"/>
      <c r="B8" s="3" t="s">
        <v>10</v>
      </c>
      <c r="C8" s="1"/>
      <c r="D8" s="1">
        <f>SUM(D4:D7)</f>
        <v>19.18</v>
      </c>
      <c r="E8" s="1">
        <f>SUM(E4:E7)</f>
        <v>30.060000000000002</v>
      </c>
      <c r="F8" s="1">
        <f>SUM(F4:F7)</f>
        <v>46.96</v>
      </c>
      <c r="G8" s="1">
        <f>SUM(G4:G7)</f>
        <v>534.4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1.5672575599582901</v>
      </c>
      <c r="F9" s="1">
        <f>F8/D8</f>
        <v>2.448383733055266</v>
      </c>
      <c r="G9" s="1"/>
    </row>
    <row r="10" spans="1:8" x14ac:dyDescent="0.25">
      <c r="A10" s="1"/>
      <c r="B10" s="143" t="s">
        <v>66</v>
      </c>
      <c r="C10" s="154"/>
      <c r="D10" s="154"/>
      <c r="E10" s="154"/>
      <c r="F10" s="155"/>
      <c r="G10" s="1">
        <f>G8*65/G32</f>
        <v>19.622641509433965</v>
      </c>
    </row>
    <row r="11" spans="1:8" x14ac:dyDescent="0.25">
      <c r="A11" s="1"/>
      <c r="B11" s="143" t="s">
        <v>67</v>
      </c>
      <c r="C11" s="154"/>
      <c r="D11" s="154"/>
      <c r="E11" s="154"/>
      <c r="F11" s="155"/>
      <c r="G11" s="1">
        <f>G8*75/G32</f>
        <v>22.641509433962266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5" t="s">
        <v>138</v>
      </c>
      <c r="C13" s="76">
        <v>50</v>
      </c>
      <c r="D13" s="82">
        <v>3.81</v>
      </c>
      <c r="E13" s="82">
        <v>9.4</v>
      </c>
      <c r="F13" s="82">
        <v>0.98</v>
      </c>
      <c r="G13" s="82">
        <v>103.8</v>
      </c>
    </row>
    <row r="14" spans="1:8" ht="16.5" thickBot="1" x14ac:dyDescent="0.3">
      <c r="A14" s="1"/>
      <c r="B14" s="78" t="s">
        <v>149</v>
      </c>
      <c r="C14" s="76" t="s">
        <v>76</v>
      </c>
      <c r="D14" s="77">
        <v>10.65</v>
      </c>
      <c r="E14" s="77">
        <v>7.32</v>
      </c>
      <c r="F14" s="77">
        <v>9.34</v>
      </c>
      <c r="G14" s="77">
        <v>148.80000000000001</v>
      </c>
    </row>
    <row r="15" spans="1:8" ht="16.5" thickBot="1" x14ac:dyDescent="0.3">
      <c r="A15" s="1"/>
      <c r="B15" s="91" t="s">
        <v>143</v>
      </c>
      <c r="C15" s="76">
        <v>50</v>
      </c>
      <c r="D15" s="114">
        <v>10.06</v>
      </c>
      <c r="E15" s="114">
        <v>11.8</v>
      </c>
      <c r="F15" s="114">
        <v>9.4</v>
      </c>
      <c r="G15" s="114">
        <v>182.6</v>
      </c>
    </row>
    <row r="16" spans="1:8" ht="16.5" thickBot="1" x14ac:dyDescent="0.3">
      <c r="A16" s="1"/>
      <c r="B16" s="91" t="s">
        <v>69</v>
      </c>
      <c r="C16" s="76">
        <v>150</v>
      </c>
      <c r="D16" s="80">
        <v>3.15</v>
      </c>
      <c r="E16" s="77">
        <v>4.95</v>
      </c>
      <c r="F16" s="77">
        <v>20.100000000000001</v>
      </c>
      <c r="G16" s="77">
        <v>138</v>
      </c>
    </row>
    <row r="17" spans="1:7" ht="16.5" thickBot="1" x14ac:dyDescent="0.3">
      <c r="A17" s="1"/>
      <c r="B17" s="83" t="s">
        <v>119</v>
      </c>
      <c r="C17" s="88">
        <v>200</v>
      </c>
      <c r="D17" s="82">
        <v>0.6</v>
      </c>
      <c r="E17" s="82">
        <v>0.2</v>
      </c>
      <c r="F17" s="82">
        <v>20</v>
      </c>
      <c r="G17" s="82">
        <v>90</v>
      </c>
    </row>
    <row r="18" spans="1:7" ht="16.5" thickBot="1" x14ac:dyDescent="0.3">
      <c r="A18" s="1"/>
      <c r="B18" s="83" t="s">
        <v>63</v>
      </c>
      <c r="C18" s="115">
        <v>30</v>
      </c>
      <c r="D18" s="82">
        <v>1.98</v>
      </c>
      <c r="E18" s="82">
        <v>0.36</v>
      </c>
      <c r="F18" s="82">
        <v>10.26</v>
      </c>
      <c r="G18" s="82">
        <v>54.3</v>
      </c>
    </row>
    <row r="19" spans="1:7" ht="16.5" thickBot="1" x14ac:dyDescent="0.3">
      <c r="A19" s="1"/>
      <c r="B19" s="86" t="s">
        <v>73</v>
      </c>
      <c r="C19" s="116">
        <v>30</v>
      </c>
      <c r="D19" s="77">
        <v>2.2799999999999998</v>
      </c>
      <c r="E19" s="77">
        <v>0.27</v>
      </c>
      <c r="F19" s="77">
        <v>14.01</v>
      </c>
      <c r="G19" s="77">
        <v>69.3</v>
      </c>
    </row>
    <row r="20" spans="1:7" ht="15.75" x14ac:dyDescent="0.25">
      <c r="A20" s="1"/>
      <c r="B20" s="86" t="s">
        <v>139</v>
      </c>
      <c r="C20" s="95">
        <v>150</v>
      </c>
      <c r="D20" s="139">
        <v>2.25</v>
      </c>
      <c r="E20" s="139">
        <v>0.15</v>
      </c>
      <c r="F20" s="139">
        <v>31.5</v>
      </c>
      <c r="G20" s="139">
        <v>120</v>
      </c>
    </row>
    <row r="21" spans="1:7" x14ac:dyDescent="0.25">
      <c r="A21" s="1"/>
      <c r="B21" s="3" t="s">
        <v>10</v>
      </c>
      <c r="C21" s="1"/>
      <c r="D21" s="1">
        <f>SUM(D13:D19)</f>
        <v>32.53</v>
      </c>
      <c r="E21" s="1">
        <f>SUM(E13:E19)</f>
        <v>34.300000000000004</v>
      </c>
      <c r="F21" s="1">
        <f>SUM(F13:F19)</f>
        <v>84.09</v>
      </c>
      <c r="G21" s="1">
        <f>SUM(G13:G20)</f>
        <v>906.8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1.0544113126344914</v>
      </c>
      <c r="F22" s="1">
        <f>F21/D21</f>
        <v>2.5849984629572704</v>
      </c>
      <c r="G22" s="1"/>
    </row>
    <row r="23" spans="1:7" x14ac:dyDescent="0.25">
      <c r="A23" s="1"/>
      <c r="B23" s="143" t="s">
        <v>68</v>
      </c>
      <c r="C23" s="154"/>
      <c r="D23" s="154"/>
      <c r="E23" s="154"/>
      <c r="F23" s="155"/>
      <c r="G23" s="1">
        <f>G21*65/G32</f>
        <v>33.296802621172752</v>
      </c>
    </row>
    <row r="24" spans="1:7" x14ac:dyDescent="0.25">
      <c r="A24" s="1"/>
      <c r="B24" s="143" t="s">
        <v>67</v>
      </c>
      <c r="C24" s="154"/>
      <c r="D24" s="154"/>
      <c r="E24" s="154"/>
      <c r="F24" s="155"/>
      <c r="G24" s="1">
        <f>G21*75/G32</f>
        <v>38.419387639814715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91" t="s">
        <v>124</v>
      </c>
      <c r="C26" s="112" t="s">
        <v>61</v>
      </c>
      <c r="D26" s="131">
        <v>7.7</v>
      </c>
      <c r="E26" s="131">
        <v>9.4</v>
      </c>
      <c r="F26" s="131">
        <v>33.9</v>
      </c>
      <c r="G26" s="131">
        <v>251</v>
      </c>
    </row>
    <row r="27" spans="1:7" ht="15.75" customHeight="1" thickBot="1" x14ac:dyDescent="0.3">
      <c r="A27" s="1"/>
      <c r="B27" s="91" t="s">
        <v>75</v>
      </c>
      <c r="C27" s="76">
        <v>200</v>
      </c>
      <c r="D27" s="82">
        <v>1.4</v>
      </c>
      <c r="E27" s="82">
        <v>1</v>
      </c>
      <c r="F27" s="105">
        <v>15</v>
      </c>
      <c r="G27" s="105">
        <v>78</v>
      </c>
    </row>
    <row r="28" spans="1:7" x14ac:dyDescent="0.25">
      <c r="A28" s="1"/>
      <c r="B28" s="3" t="s">
        <v>10</v>
      </c>
      <c r="C28" s="1"/>
      <c r="D28" s="1">
        <f>SUM(D26:D27)</f>
        <v>9.1</v>
      </c>
      <c r="E28" s="1">
        <f>SUM(E26:E27)</f>
        <v>10.4</v>
      </c>
      <c r="F28" s="1">
        <f>SUM(F26:F27)</f>
        <v>48.9</v>
      </c>
      <c r="G28" s="1">
        <f>SUM(G26:G27)</f>
        <v>329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1.142857142857143</v>
      </c>
      <c r="F29" s="1">
        <f>F28/D28</f>
        <v>5.3736263736263741</v>
      </c>
      <c r="G29" s="1"/>
    </row>
    <row r="30" spans="1:7" x14ac:dyDescent="0.25">
      <c r="A30" s="1"/>
      <c r="B30" s="143" t="s">
        <v>66</v>
      </c>
      <c r="C30" s="154"/>
      <c r="D30" s="154"/>
      <c r="E30" s="154"/>
      <c r="F30" s="155"/>
      <c r="G30" s="1">
        <f>G28*65/G32</f>
        <v>12.08055586939329</v>
      </c>
    </row>
    <row r="31" spans="1:7" x14ac:dyDescent="0.25">
      <c r="A31" s="1"/>
      <c r="B31" s="143" t="s">
        <v>67</v>
      </c>
      <c r="C31" s="154"/>
      <c r="D31" s="154"/>
      <c r="E31" s="154"/>
      <c r="F31" s="155"/>
      <c r="G31" s="1">
        <f>G28*75/G32</f>
        <v>13.939102926223027</v>
      </c>
    </row>
    <row r="32" spans="1:7" x14ac:dyDescent="0.25">
      <c r="A32" s="1"/>
      <c r="B32" s="3" t="s">
        <v>14</v>
      </c>
      <c r="C32" s="1"/>
      <c r="D32" s="1">
        <f>D8+D21+D28</f>
        <v>60.81</v>
      </c>
      <c r="E32" s="1">
        <f>E8+E21+E28</f>
        <v>74.760000000000019</v>
      </c>
      <c r="F32" s="1">
        <f>F8+F21+F28</f>
        <v>179.95000000000002</v>
      </c>
      <c r="G32" s="1">
        <f>G8+G21+G28</f>
        <v>1770.1999999999998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1.2294030587074498</v>
      </c>
      <c r="F34" s="1">
        <f>F32/D32</f>
        <v>2.9592172340075646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6" t="s">
        <v>16</v>
      </c>
      <c r="C36" s="147"/>
      <c r="D36" s="147"/>
      <c r="E36" s="147"/>
      <c r="F36" s="148"/>
      <c r="G36" s="152">
        <f>G32*100/2100</f>
        <v>84.295238095238076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46" t="s">
        <v>15</v>
      </c>
      <c r="C38" s="147"/>
      <c r="D38" s="147"/>
      <c r="E38" s="147"/>
      <c r="F38" s="148"/>
      <c r="G38" s="152">
        <f>G32*100/2300</f>
        <v>76.965217391304336</v>
      </c>
    </row>
    <row r="39" spans="1:7" x14ac:dyDescent="0.25">
      <c r="A39" s="1"/>
      <c r="B39" s="149"/>
      <c r="C39" s="150"/>
      <c r="D39" s="150"/>
      <c r="E39" s="150"/>
      <c r="F39" s="151"/>
      <c r="G39" s="15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243.24</v>
      </c>
      <c r="E43" s="1">
        <f>E32*E42</f>
        <v>672.84000000000015</v>
      </c>
      <c r="F43" s="1">
        <f>F32*F42</f>
        <v>719.80000000000007</v>
      </c>
      <c r="G43" s="1"/>
    </row>
    <row r="44" spans="1:7" x14ac:dyDescent="0.25">
      <c r="B44" s="3" t="s">
        <v>54</v>
      </c>
      <c r="C44" s="1"/>
      <c r="D44" s="1">
        <f>D43+E43+F43</f>
        <v>1635.88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14.869061300339878</v>
      </c>
      <c r="E45" s="1">
        <f>E43*100/D44</f>
        <v>41.130156246179432</v>
      </c>
      <c r="F45" s="1">
        <f>F43*100/D44</f>
        <v>44.000782453480696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2">
    <mergeCell ref="B23:F23"/>
    <mergeCell ref="B2:H2"/>
    <mergeCell ref="B3:H3"/>
    <mergeCell ref="B10:F10"/>
    <mergeCell ref="B11:F11"/>
    <mergeCell ref="B38:F39"/>
    <mergeCell ref="G38:G39"/>
    <mergeCell ref="B24:F24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tabSelected="1" topLeftCell="A4" workbookViewId="0">
      <selection activeCell="B14" sqref="B14:G14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43" t="s">
        <v>21</v>
      </c>
      <c r="C2" s="144"/>
      <c r="D2" s="144"/>
      <c r="E2" s="144"/>
      <c r="F2" s="144"/>
      <c r="G2" s="144"/>
      <c r="H2" s="145"/>
    </row>
    <row r="3" spans="1:13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13" ht="21" customHeight="1" thickBot="1" x14ac:dyDescent="0.3">
      <c r="A4" s="1"/>
      <c r="B4" s="41" t="s">
        <v>106</v>
      </c>
      <c r="C4" s="60">
        <v>150</v>
      </c>
      <c r="D4" s="18">
        <v>3.45</v>
      </c>
      <c r="E4" s="18">
        <v>4.2</v>
      </c>
      <c r="F4" s="27">
        <v>36.299999999999997</v>
      </c>
      <c r="G4" s="27">
        <v>196.5</v>
      </c>
    </row>
    <row r="5" spans="1:13" ht="16.5" customHeight="1" x14ac:dyDescent="0.25">
      <c r="A5" s="1"/>
      <c r="B5" s="41" t="s">
        <v>107</v>
      </c>
      <c r="C5" s="61">
        <v>50</v>
      </c>
      <c r="D5" s="70">
        <v>6.74</v>
      </c>
      <c r="E5" s="70">
        <v>10.68</v>
      </c>
      <c r="F5" s="70">
        <v>2.8</v>
      </c>
      <c r="G5" s="70">
        <v>126.1</v>
      </c>
    </row>
    <row r="6" spans="1:13" ht="16.5" thickBot="1" x14ac:dyDescent="0.3">
      <c r="A6" s="1"/>
      <c r="B6" s="47" t="s">
        <v>72</v>
      </c>
      <c r="C6" s="62">
        <v>200</v>
      </c>
      <c r="D6" s="34">
        <v>0.2</v>
      </c>
      <c r="E6" s="34">
        <v>0.06</v>
      </c>
      <c r="F6" s="34">
        <v>15</v>
      </c>
      <c r="G6" s="34">
        <v>56</v>
      </c>
    </row>
    <row r="7" spans="1:13" ht="18" customHeight="1" thickBot="1" x14ac:dyDescent="0.3">
      <c r="A7" s="1"/>
      <c r="B7" s="39" t="s">
        <v>63</v>
      </c>
      <c r="C7" s="43">
        <v>30</v>
      </c>
      <c r="D7" s="21">
        <v>1.98</v>
      </c>
      <c r="E7" s="21">
        <v>0.36</v>
      </c>
      <c r="F7" s="21">
        <v>10.26</v>
      </c>
      <c r="G7" s="21">
        <v>54.3</v>
      </c>
    </row>
    <row r="8" spans="1:13" ht="16.5" thickBot="1" x14ac:dyDescent="0.3">
      <c r="A8" s="1"/>
      <c r="B8" s="47" t="s">
        <v>77</v>
      </c>
      <c r="C8" s="59">
        <v>40</v>
      </c>
      <c r="D8" s="20">
        <v>5.72</v>
      </c>
      <c r="E8" s="20">
        <v>7.92</v>
      </c>
      <c r="F8" s="20">
        <v>9.7200000000000006</v>
      </c>
      <c r="G8" s="20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43" t="s">
        <v>66</v>
      </c>
      <c r="C11" s="154"/>
      <c r="D11" s="154"/>
      <c r="E11" s="154"/>
      <c r="F11" s="155"/>
      <c r="G11" s="1">
        <f>G9*65/G32</f>
        <v>21.621047649675074</v>
      </c>
    </row>
    <row r="12" spans="1:13" x14ac:dyDescent="0.25">
      <c r="A12" s="1"/>
      <c r="B12" s="143" t="s">
        <v>67</v>
      </c>
      <c r="C12" s="154"/>
      <c r="D12" s="154"/>
      <c r="E12" s="154"/>
      <c r="F12" s="155"/>
      <c r="G12" s="1">
        <f>G9*75/G32</f>
        <v>24.94736267270201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75" t="s">
        <v>135</v>
      </c>
      <c r="C14" s="76">
        <v>30</v>
      </c>
      <c r="D14" s="77">
        <v>1.4</v>
      </c>
      <c r="E14" s="77">
        <v>0</v>
      </c>
      <c r="F14" s="77">
        <v>0.65</v>
      </c>
      <c r="G14" s="77">
        <v>9.6</v>
      </c>
    </row>
    <row r="15" spans="1:13" ht="31.5" customHeight="1" thickBot="1" x14ac:dyDescent="0.3">
      <c r="A15" s="1"/>
      <c r="B15" s="91" t="s">
        <v>104</v>
      </c>
      <c r="C15" s="108" t="s">
        <v>64</v>
      </c>
      <c r="D15" s="77">
        <v>2</v>
      </c>
      <c r="E15" s="77">
        <v>5.75</v>
      </c>
      <c r="F15" s="77">
        <v>11.75</v>
      </c>
      <c r="G15" s="107">
        <v>107.5</v>
      </c>
      <c r="H15" s="73"/>
      <c r="I15" s="50"/>
      <c r="J15" s="37"/>
      <c r="K15" s="37"/>
      <c r="L15" s="37"/>
      <c r="M15" s="74"/>
    </row>
    <row r="16" spans="1:13" ht="16.5" thickBot="1" x14ac:dyDescent="0.3">
      <c r="A16" s="1"/>
      <c r="B16" s="86" t="s">
        <v>144</v>
      </c>
      <c r="C16" s="116" t="s">
        <v>145</v>
      </c>
      <c r="D16" s="82">
        <v>11.75</v>
      </c>
      <c r="E16" s="119">
        <v>16.98</v>
      </c>
      <c r="F16" s="82">
        <v>1.9</v>
      </c>
      <c r="G16" s="82">
        <v>209.47</v>
      </c>
    </row>
    <row r="17" spans="1:7" ht="18" customHeight="1" thickBot="1" x14ac:dyDescent="0.3">
      <c r="A17" s="1"/>
      <c r="B17" s="91" t="s">
        <v>71</v>
      </c>
      <c r="C17" s="81">
        <v>150</v>
      </c>
      <c r="D17" s="82">
        <v>5.0999999999999996</v>
      </c>
      <c r="E17" s="107">
        <v>4.3499999999999996</v>
      </c>
      <c r="F17" s="82">
        <v>30.3</v>
      </c>
      <c r="G17" s="82">
        <v>180</v>
      </c>
    </row>
    <row r="18" spans="1:7" ht="16.5" thickBot="1" x14ac:dyDescent="0.3">
      <c r="A18" s="1"/>
      <c r="B18" s="101" t="s">
        <v>125</v>
      </c>
      <c r="C18" s="76">
        <v>200</v>
      </c>
      <c r="D18" s="85">
        <v>0.2</v>
      </c>
      <c r="E18" s="85">
        <v>0.06</v>
      </c>
      <c r="F18" s="85">
        <v>15</v>
      </c>
      <c r="G18" s="85">
        <v>56</v>
      </c>
    </row>
    <row r="19" spans="1:7" ht="16.5" thickBot="1" x14ac:dyDescent="0.3">
      <c r="A19" s="1"/>
      <c r="B19" s="86" t="s">
        <v>63</v>
      </c>
      <c r="C19" s="103">
        <v>30</v>
      </c>
      <c r="D19" s="85">
        <v>1.98</v>
      </c>
      <c r="E19" s="85">
        <v>0.36</v>
      </c>
      <c r="F19" s="85">
        <v>10.26</v>
      </c>
      <c r="G19" s="85">
        <v>54.3</v>
      </c>
    </row>
    <row r="20" spans="1:7" ht="16.5" thickBot="1" x14ac:dyDescent="0.3">
      <c r="A20" s="1"/>
      <c r="B20" s="86" t="s">
        <v>116</v>
      </c>
      <c r="C20" s="95">
        <v>50</v>
      </c>
      <c r="D20" s="85">
        <v>7.6</v>
      </c>
      <c r="E20" s="85">
        <v>0.51</v>
      </c>
      <c r="F20" s="85">
        <v>46.7</v>
      </c>
      <c r="G20" s="85">
        <v>131</v>
      </c>
    </row>
    <row r="21" spans="1:7" x14ac:dyDescent="0.25">
      <c r="A21" s="1"/>
      <c r="B21" s="3" t="s">
        <v>10</v>
      </c>
      <c r="C21" s="1"/>
      <c r="D21" s="1">
        <f>SUM(D14:D20)</f>
        <v>30.03</v>
      </c>
      <c r="E21" s="1">
        <f>SUM(E14:E20)</f>
        <v>28.009999999999998</v>
      </c>
      <c r="F21" s="1">
        <f>SUM(F14:F20)</f>
        <v>116.56</v>
      </c>
      <c r="G21" s="1">
        <f>SUM(G14:G20)</f>
        <v>747.86999999999989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0.93273393273393268</v>
      </c>
      <c r="F22" s="1">
        <f>F21/D21</f>
        <v>3.8814518814518815</v>
      </c>
      <c r="G22" s="1"/>
    </row>
    <row r="23" spans="1:7" x14ac:dyDescent="0.25">
      <c r="A23" s="1"/>
      <c r="B23" s="143" t="s">
        <v>66</v>
      </c>
      <c r="C23" s="154"/>
      <c r="D23" s="154"/>
      <c r="E23" s="154"/>
      <c r="F23" s="155"/>
      <c r="G23" s="1">
        <f>G21*65/G32</f>
        <v>29.496046891212142</v>
      </c>
    </row>
    <row r="24" spans="1:7" x14ac:dyDescent="0.25">
      <c r="A24" s="1"/>
      <c r="B24" s="143" t="s">
        <v>67</v>
      </c>
      <c r="C24" s="154"/>
      <c r="D24" s="154"/>
      <c r="E24" s="154"/>
      <c r="F24" s="155"/>
      <c r="G24" s="1">
        <f>G21*75/G32</f>
        <v>34.033900259090935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83" t="s">
        <v>74</v>
      </c>
      <c r="C26" s="112">
        <v>50</v>
      </c>
      <c r="D26" s="120">
        <v>2.8</v>
      </c>
      <c r="E26" s="120">
        <v>4.4000000000000004</v>
      </c>
      <c r="F26" s="120">
        <v>28.05</v>
      </c>
      <c r="G26" s="120">
        <v>156</v>
      </c>
    </row>
    <row r="27" spans="1:7" ht="15.75" x14ac:dyDescent="0.25">
      <c r="A27" s="1"/>
      <c r="B27" s="86" t="s">
        <v>82</v>
      </c>
      <c r="C27" s="88">
        <v>200</v>
      </c>
      <c r="D27" s="89">
        <v>3.6</v>
      </c>
      <c r="E27" s="90">
        <v>2.8</v>
      </c>
      <c r="F27" s="90">
        <v>17.600000000000001</v>
      </c>
      <c r="G27" s="89">
        <v>196</v>
      </c>
    </row>
    <row r="28" spans="1:7" x14ac:dyDescent="0.25">
      <c r="A28" s="1"/>
      <c r="B28" s="3" t="s">
        <v>10</v>
      </c>
      <c r="C28" s="1"/>
      <c r="D28" s="1">
        <f>SUM(D26:D27)</f>
        <v>6.4</v>
      </c>
      <c r="E28" s="1">
        <f>SUM(E26:E27)</f>
        <v>7.2</v>
      </c>
      <c r="F28" s="1">
        <f>SUM(F26:F27)</f>
        <v>45.650000000000006</v>
      </c>
      <c r="G28" s="1">
        <f>SUM(G26:G27)</f>
        <v>352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1.125</v>
      </c>
      <c r="F29" s="1">
        <f>F28/D28</f>
        <v>7.1328125000000009</v>
      </c>
      <c r="G29" s="1"/>
    </row>
    <row r="30" spans="1:7" x14ac:dyDescent="0.25">
      <c r="A30" s="1"/>
      <c r="B30" s="143" t="s">
        <v>66</v>
      </c>
      <c r="C30" s="154"/>
      <c r="D30" s="154"/>
      <c r="E30" s="154"/>
      <c r="F30" s="155"/>
      <c r="G30" s="1">
        <f>G28*65/G32</f>
        <v>13.882905459112781</v>
      </c>
    </row>
    <row r="31" spans="1:7" x14ac:dyDescent="0.25">
      <c r="A31" s="1"/>
      <c r="B31" s="143" t="s">
        <v>67</v>
      </c>
      <c r="C31" s="154"/>
      <c r="D31" s="154"/>
      <c r="E31" s="154"/>
      <c r="F31" s="155"/>
      <c r="G31" s="1">
        <f>G28*75/G32</f>
        <v>16.018737068207056</v>
      </c>
    </row>
    <row r="32" spans="1:7" x14ac:dyDescent="0.25">
      <c r="A32" s="1"/>
      <c r="B32" s="3" t="s">
        <v>14</v>
      </c>
      <c r="C32" s="1"/>
      <c r="D32" s="1">
        <f>D9+D21+D28</f>
        <v>54.52</v>
      </c>
      <c r="E32" s="1">
        <f>E9+E21+E28</f>
        <v>58.43</v>
      </c>
      <c r="F32" s="1">
        <f>F9+F21+F28</f>
        <v>236.29</v>
      </c>
      <c r="G32" s="1">
        <f>G9+G21+G28</f>
        <v>1648.07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1.0717168011738811</v>
      </c>
      <c r="F34" s="1">
        <f>F32/D32</f>
        <v>4.334005869405722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6" t="s">
        <v>16</v>
      </c>
      <c r="C36" s="147"/>
      <c r="D36" s="147"/>
      <c r="E36" s="147"/>
      <c r="F36" s="148"/>
      <c r="G36" s="152">
        <f>G32*100/2100</f>
        <v>78.479523809523812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146" t="s">
        <v>15</v>
      </c>
      <c r="C38" s="147"/>
      <c r="D38" s="147"/>
      <c r="E38" s="147"/>
      <c r="F38" s="148"/>
      <c r="G38" s="152">
        <f>G32*100/2300</f>
        <v>71.655217391304348</v>
      </c>
    </row>
    <row r="39" spans="1:7" x14ac:dyDescent="0.25">
      <c r="A39" s="1"/>
      <c r="B39" s="149"/>
      <c r="C39" s="150"/>
      <c r="D39" s="150"/>
      <c r="E39" s="150"/>
      <c r="F39" s="151"/>
      <c r="G39" s="15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B41" s="3" t="s">
        <v>51</v>
      </c>
      <c r="C41" s="3"/>
      <c r="D41" s="3"/>
      <c r="E41" s="3"/>
      <c r="F41" s="3"/>
      <c r="G41" s="3"/>
    </row>
    <row r="42" spans="1:7" x14ac:dyDescent="0.25"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B43" s="3" t="s">
        <v>53</v>
      </c>
      <c r="C43" s="1"/>
      <c r="D43" s="1">
        <f>D32*D42</f>
        <v>218.08</v>
      </c>
      <c r="E43" s="1">
        <f>E32*E42</f>
        <v>525.87</v>
      </c>
      <c r="F43" s="1">
        <f>F32*F42</f>
        <v>945.16</v>
      </c>
      <c r="G43" s="1"/>
    </row>
    <row r="44" spans="1:7" ht="15" customHeight="1" x14ac:dyDescent="0.25">
      <c r="B44" s="3" t="s">
        <v>54</v>
      </c>
      <c r="C44" s="1"/>
      <c r="D44" s="1">
        <f>D43+E43+F43</f>
        <v>1689.1100000000001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12.9109412649265</v>
      </c>
      <c r="E45" s="1">
        <f>E43*100/D44</f>
        <v>31.132963513329504</v>
      </c>
      <c r="F45" s="1">
        <f>F43*100/D44</f>
        <v>55.956095221743993</v>
      </c>
      <c r="G45" s="1"/>
    </row>
    <row r="46" spans="1:7" ht="15" customHeight="1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3:F23"/>
    <mergeCell ref="B2:H2"/>
    <mergeCell ref="B3:H3"/>
    <mergeCell ref="B11:F11"/>
    <mergeCell ref="B12:F12"/>
    <mergeCell ref="B38:F39"/>
    <mergeCell ref="G38:G39"/>
    <mergeCell ref="B24:F24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"/>
  <sheetViews>
    <sheetView topLeftCell="A4" workbookViewId="0">
      <selection activeCell="A14" sqref="A14:XFD14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22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7.25" customHeight="1" thickBot="1" x14ac:dyDescent="0.3">
      <c r="A4" s="1"/>
      <c r="B4" s="63" t="s">
        <v>109</v>
      </c>
      <c r="C4" s="43" t="s">
        <v>61</v>
      </c>
      <c r="D4" s="19">
        <v>16.27</v>
      </c>
      <c r="E4" s="19">
        <v>12.04</v>
      </c>
      <c r="F4" s="19">
        <v>22.33</v>
      </c>
      <c r="G4" s="19">
        <v>131.30000000000001</v>
      </c>
    </row>
    <row r="5" spans="1:8" ht="16.5" customHeight="1" thickBot="1" x14ac:dyDescent="0.3">
      <c r="A5" s="1"/>
      <c r="B5" s="48" t="s">
        <v>82</v>
      </c>
      <c r="C5" s="46">
        <v>200</v>
      </c>
      <c r="D5" s="18">
        <v>3.6</v>
      </c>
      <c r="E5" s="18">
        <v>2.8</v>
      </c>
      <c r="F5" s="18">
        <v>17.600000000000001</v>
      </c>
      <c r="G5" s="27">
        <v>196</v>
      </c>
    </row>
    <row r="6" spans="1:8" ht="16.5" thickBot="1" x14ac:dyDescent="0.3">
      <c r="A6" s="30"/>
      <c r="B6" s="48" t="s">
        <v>116</v>
      </c>
      <c r="C6" s="59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43" t="s">
        <v>66</v>
      </c>
      <c r="C9" s="154"/>
      <c r="D9" s="154"/>
      <c r="E9" s="154"/>
      <c r="F9" s="155"/>
      <c r="G9" s="1">
        <f>G7*65/G30</f>
        <v>21.744431994535358</v>
      </c>
    </row>
    <row r="10" spans="1:8" x14ac:dyDescent="0.25">
      <c r="A10" s="1"/>
      <c r="B10" s="143" t="s">
        <v>70</v>
      </c>
      <c r="C10" s="154"/>
      <c r="D10" s="154"/>
      <c r="E10" s="154"/>
      <c r="F10" s="155"/>
      <c r="G10" s="1">
        <f>G7*75/G30</f>
        <v>25.089729224463873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75" t="s">
        <v>154</v>
      </c>
      <c r="C12" s="76">
        <v>50</v>
      </c>
      <c r="D12" s="77">
        <v>3.2</v>
      </c>
      <c r="E12" s="77">
        <v>8.4</v>
      </c>
      <c r="F12" s="77">
        <v>1.4</v>
      </c>
      <c r="G12" s="77">
        <v>94</v>
      </c>
    </row>
    <row r="13" spans="1:8" ht="18" customHeight="1" thickBot="1" x14ac:dyDescent="0.3">
      <c r="A13" s="1"/>
      <c r="B13" s="78" t="s">
        <v>149</v>
      </c>
      <c r="C13" s="76" t="s">
        <v>76</v>
      </c>
      <c r="D13" s="77">
        <v>10.65</v>
      </c>
      <c r="E13" s="77">
        <v>7.32</v>
      </c>
      <c r="F13" s="77">
        <v>9.34</v>
      </c>
      <c r="G13" s="77">
        <v>148.80000000000001</v>
      </c>
    </row>
    <row r="14" spans="1:8" ht="16.5" thickBot="1" x14ac:dyDescent="0.3">
      <c r="A14" s="1"/>
      <c r="B14" s="86" t="s">
        <v>146</v>
      </c>
      <c r="C14" s="93">
        <v>50</v>
      </c>
      <c r="D14" s="82">
        <v>9.89</v>
      </c>
      <c r="E14" s="82">
        <v>6.74</v>
      </c>
      <c r="F14" s="82">
        <v>6.74</v>
      </c>
      <c r="G14" s="82">
        <v>192.11</v>
      </c>
    </row>
    <row r="15" spans="1:8" ht="16.5" thickBot="1" x14ac:dyDescent="0.3">
      <c r="A15" s="1"/>
      <c r="B15" s="121" t="s">
        <v>69</v>
      </c>
      <c r="C15" s="76">
        <v>150</v>
      </c>
      <c r="D15" s="77">
        <v>3.15</v>
      </c>
      <c r="E15" s="77">
        <v>4.95</v>
      </c>
      <c r="F15" s="80">
        <v>20.100000000000001</v>
      </c>
      <c r="G15" s="80">
        <v>138</v>
      </c>
    </row>
    <row r="16" spans="1:8" ht="15.75" x14ac:dyDescent="0.25">
      <c r="A16" s="1"/>
      <c r="B16" s="83" t="s">
        <v>119</v>
      </c>
      <c r="C16" s="88">
        <v>200</v>
      </c>
      <c r="D16" s="137">
        <v>6</v>
      </c>
      <c r="E16" s="137">
        <v>5</v>
      </c>
      <c r="F16" s="137">
        <v>10</v>
      </c>
      <c r="G16" s="138">
        <v>101</v>
      </c>
    </row>
    <row r="17" spans="1:7" ht="16.5" thickBot="1" x14ac:dyDescent="0.3">
      <c r="A17" s="1"/>
      <c r="B17" s="86" t="s">
        <v>63</v>
      </c>
      <c r="C17" s="81">
        <v>30</v>
      </c>
      <c r="D17" s="85">
        <v>1.98</v>
      </c>
      <c r="E17" s="85">
        <v>0.36</v>
      </c>
      <c r="F17" s="85">
        <v>10.26</v>
      </c>
      <c r="G17" s="85">
        <v>54.3</v>
      </c>
    </row>
    <row r="18" spans="1:7" ht="15.75" x14ac:dyDescent="0.25">
      <c r="A18" s="1"/>
      <c r="B18" s="83" t="s">
        <v>73</v>
      </c>
      <c r="C18" s="88">
        <v>40</v>
      </c>
      <c r="D18" s="122">
        <v>3.04</v>
      </c>
      <c r="E18" s="122">
        <v>0.36</v>
      </c>
      <c r="F18" s="122">
        <v>18.68</v>
      </c>
      <c r="G18" s="122">
        <v>92.4</v>
      </c>
    </row>
    <row r="19" spans="1:7" x14ac:dyDescent="0.25">
      <c r="A19" s="1"/>
      <c r="B19" s="3" t="s">
        <v>10</v>
      </c>
      <c r="C19" s="1"/>
      <c r="D19" s="1">
        <f>SUM(D12:D18)</f>
        <v>37.909999999999997</v>
      </c>
      <c r="E19" s="1">
        <f>SUM(E12:E18)</f>
        <v>33.129999999999995</v>
      </c>
      <c r="F19" s="1">
        <f>SUM(F12:F18)</f>
        <v>76.52</v>
      </c>
      <c r="G19" s="1">
        <f>SUM(G12:G18)</f>
        <v>820.61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0.87391189659720381</v>
      </c>
      <c r="F20" s="1">
        <f>F19/D19</f>
        <v>2.0184647850171458</v>
      </c>
      <c r="G20" s="1"/>
    </row>
    <row r="21" spans="1:7" x14ac:dyDescent="0.25">
      <c r="A21" s="1"/>
      <c r="B21" s="143" t="s">
        <v>66</v>
      </c>
      <c r="C21" s="154"/>
      <c r="D21" s="154"/>
      <c r="E21" s="154"/>
      <c r="F21" s="155"/>
      <c r="G21" s="1">
        <f>G19*65/G30</f>
        <v>31.960770802499837</v>
      </c>
    </row>
    <row r="22" spans="1:7" x14ac:dyDescent="0.25">
      <c r="A22" s="1"/>
      <c r="B22" s="143" t="s">
        <v>67</v>
      </c>
      <c r="C22" s="154"/>
      <c r="D22" s="154"/>
      <c r="E22" s="154"/>
      <c r="F22" s="155"/>
      <c r="G22" s="1">
        <f>G19*75/G30</f>
        <v>36.877812464422888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83" t="s">
        <v>123</v>
      </c>
      <c r="C24" s="112">
        <v>100</v>
      </c>
      <c r="D24" s="123">
        <v>7.6</v>
      </c>
      <c r="E24" s="123">
        <v>0.9</v>
      </c>
      <c r="F24" s="123">
        <v>46.7</v>
      </c>
      <c r="G24" s="123">
        <v>231</v>
      </c>
    </row>
    <row r="25" spans="1:7" ht="16.5" thickBot="1" x14ac:dyDescent="0.3">
      <c r="A25" s="1"/>
      <c r="B25" s="117" t="s">
        <v>126</v>
      </c>
      <c r="C25" s="124">
        <v>200</v>
      </c>
      <c r="D25" s="82">
        <v>0.24</v>
      </c>
      <c r="E25" s="82">
        <v>0.05</v>
      </c>
      <c r="F25" s="82">
        <v>15.2</v>
      </c>
      <c r="G25" s="82">
        <v>59</v>
      </c>
    </row>
    <row r="26" spans="1:7" x14ac:dyDescent="0.25">
      <c r="A26" s="1"/>
      <c r="B26" s="3" t="s">
        <v>10</v>
      </c>
      <c r="C26" s="1"/>
      <c r="D26" s="1">
        <f>SUM(D24:D25)</f>
        <v>7.84</v>
      </c>
      <c r="E26" s="1">
        <f>SUM(E24:E25)</f>
        <v>0.95000000000000007</v>
      </c>
      <c r="F26" s="1">
        <f>SUM(F24:F25)</f>
        <v>61.900000000000006</v>
      </c>
      <c r="G26" s="1">
        <f>SUM(G24:G25)</f>
        <v>290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0.12117346938775511</v>
      </c>
      <c r="F27" s="1">
        <f>F26/D26</f>
        <v>7.8954081632653068</v>
      </c>
      <c r="G27" s="1"/>
    </row>
    <row r="28" spans="1:7" x14ac:dyDescent="0.25">
      <c r="A28" s="1"/>
      <c r="B28" s="143" t="s">
        <v>66</v>
      </c>
      <c r="C28" s="154"/>
      <c r="D28" s="154"/>
      <c r="E28" s="154"/>
      <c r="F28" s="155"/>
      <c r="G28" s="1">
        <f>G26*65/G30</f>
        <v>11.29479720296481</v>
      </c>
    </row>
    <row r="29" spans="1:7" x14ac:dyDescent="0.25">
      <c r="A29" s="1"/>
      <c r="B29" s="143" t="s">
        <v>67</v>
      </c>
      <c r="C29" s="154"/>
      <c r="D29" s="154"/>
      <c r="E29" s="154"/>
      <c r="F29" s="155"/>
      <c r="G29" s="1">
        <f>G26*75/G30</f>
        <v>13.032458311113242</v>
      </c>
    </row>
    <row r="30" spans="1:7" x14ac:dyDescent="0.25">
      <c r="A30" s="1"/>
      <c r="B30" s="3" t="s">
        <v>14</v>
      </c>
      <c r="C30" s="1"/>
      <c r="D30" s="1">
        <f>D7+D19+D26</f>
        <v>73.22</v>
      </c>
      <c r="E30" s="1">
        <f>E7+E19+E26</f>
        <v>49.43</v>
      </c>
      <c r="F30" s="1">
        <f>F7+F19+F26</f>
        <v>225.04999999999998</v>
      </c>
      <c r="G30" s="1">
        <f>G7+G19+G26</f>
        <v>1668.9099999999999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0.67508877355913688</v>
      </c>
      <c r="F32" s="1">
        <f>F30/D30</f>
        <v>3.0736137667304013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46" t="s">
        <v>16</v>
      </c>
      <c r="C34" s="147"/>
      <c r="D34" s="147"/>
      <c r="E34" s="147"/>
      <c r="F34" s="148"/>
      <c r="G34" s="152">
        <f>G30*100/2100</f>
        <v>79.471904761904767</v>
      </c>
    </row>
    <row r="35" spans="1:7" x14ac:dyDescent="0.25">
      <c r="A35" s="1"/>
      <c r="B35" s="149"/>
      <c r="C35" s="150"/>
      <c r="D35" s="150"/>
      <c r="E35" s="150"/>
      <c r="F35" s="151"/>
      <c r="G35" s="153"/>
    </row>
    <row r="36" spans="1:7" x14ac:dyDescent="0.25">
      <c r="A36" s="1"/>
      <c r="B36" s="146" t="s">
        <v>15</v>
      </c>
      <c r="C36" s="147"/>
      <c r="D36" s="147"/>
      <c r="E36" s="147"/>
      <c r="F36" s="148"/>
      <c r="G36" s="152">
        <f>G30*100/2300</f>
        <v>72.561304347826081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A38" s="1"/>
      <c r="B38" s="3" t="s">
        <v>51</v>
      </c>
      <c r="C38" s="3"/>
      <c r="D38" s="3"/>
      <c r="E38" s="3"/>
      <c r="F38" s="3"/>
      <c r="G38" s="3"/>
    </row>
    <row r="39" spans="1:7" x14ac:dyDescent="0.25">
      <c r="A39" s="1"/>
      <c r="B39" s="3" t="s">
        <v>52</v>
      </c>
      <c r="C39" s="1"/>
      <c r="D39" s="1">
        <v>4</v>
      </c>
      <c r="E39" s="1">
        <v>9</v>
      </c>
      <c r="F39" s="1">
        <v>4</v>
      </c>
      <c r="G39" s="1"/>
    </row>
    <row r="40" spans="1:7" x14ac:dyDescent="0.25">
      <c r="A40" s="1"/>
      <c r="B40" s="3" t="s">
        <v>53</v>
      </c>
      <c r="C40" s="1"/>
      <c r="D40" s="1">
        <f>D30*D39</f>
        <v>292.88</v>
      </c>
      <c r="E40" s="1">
        <f>E30*E39</f>
        <v>444.87</v>
      </c>
      <c r="F40" s="1">
        <f>F30*F39</f>
        <v>900.19999999999993</v>
      </c>
      <c r="G40" s="1"/>
    </row>
    <row r="41" spans="1:7" x14ac:dyDescent="0.25">
      <c r="A41" s="1"/>
      <c r="B41" s="3" t="s">
        <v>54</v>
      </c>
      <c r="C41" s="1"/>
      <c r="D41" s="1">
        <f>D40+E40+F40</f>
        <v>1637.9499999999998</v>
      </c>
      <c r="E41" s="1"/>
      <c r="F41" s="1"/>
      <c r="G41" s="1"/>
    </row>
    <row r="42" spans="1:7" ht="30" x14ac:dyDescent="0.25">
      <c r="B42" s="4" t="s">
        <v>55</v>
      </c>
      <c r="C42" s="1"/>
      <c r="D42" s="1">
        <f>D40*100/D41</f>
        <v>17.880887694984587</v>
      </c>
      <c r="E42" s="1">
        <f>E40*100/D41</f>
        <v>27.160169724350563</v>
      </c>
      <c r="F42" s="1">
        <f>F40*100/D41</f>
        <v>54.958942580664861</v>
      </c>
      <c r="G42" s="1"/>
    </row>
    <row r="43" spans="1:7" ht="30" x14ac:dyDescent="0.25">
      <c r="B43" s="4" t="s">
        <v>56</v>
      </c>
      <c r="C43" s="1"/>
      <c r="D43" s="3" t="s">
        <v>57</v>
      </c>
      <c r="E43" s="3" t="s">
        <v>58</v>
      </c>
      <c r="F43" s="3" t="s">
        <v>59</v>
      </c>
      <c r="G43" s="1"/>
    </row>
    <row r="45" spans="1:7" ht="15" customHeight="1" x14ac:dyDescent="0.25"/>
    <row r="47" spans="1:7" ht="15" customHeight="1" x14ac:dyDescent="0.25"/>
  </sheetData>
  <mergeCells count="12">
    <mergeCell ref="B21:F21"/>
    <mergeCell ref="B2:H2"/>
    <mergeCell ref="B3:H3"/>
    <mergeCell ref="B9:F9"/>
    <mergeCell ref="B10:F10"/>
    <mergeCell ref="B36:F37"/>
    <mergeCell ref="G36:G37"/>
    <mergeCell ref="B22:F22"/>
    <mergeCell ref="B28:F28"/>
    <mergeCell ref="B29:F29"/>
    <mergeCell ref="B34:F35"/>
    <mergeCell ref="G34:G35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7"/>
  <sheetViews>
    <sheetView topLeftCell="A4" workbookViewId="0">
      <selection activeCell="B13" sqref="B13:G13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23</v>
      </c>
      <c r="C2" s="144"/>
      <c r="D2" s="144"/>
      <c r="E2" s="144"/>
      <c r="F2" s="144"/>
      <c r="G2" s="144"/>
      <c r="H2" s="145"/>
    </row>
    <row r="3" spans="1:8" ht="15.75" thickBot="1" x14ac:dyDescent="0.3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5" customHeight="1" thickBot="1" x14ac:dyDescent="0.3">
      <c r="A4" s="25"/>
      <c r="B4" s="64" t="s">
        <v>91</v>
      </c>
      <c r="C4" s="65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5.75" customHeight="1" thickBot="1" x14ac:dyDescent="0.3">
      <c r="A5" s="1"/>
      <c r="B5" s="64" t="s">
        <v>99</v>
      </c>
      <c r="C5" s="65">
        <v>200</v>
      </c>
      <c r="D5" s="19">
        <v>0.23</v>
      </c>
      <c r="E5" s="19">
        <v>0.05</v>
      </c>
      <c r="F5" s="19">
        <v>11.45</v>
      </c>
      <c r="G5" s="29">
        <v>46.66</v>
      </c>
    </row>
    <row r="6" spans="1:8" ht="16.5" thickBot="1" x14ac:dyDescent="0.3">
      <c r="A6" s="1"/>
      <c r="B6" s="41" t="s">
        <v>110</v>
      </c>
      <c r="C6" s="66">
        <v>50</v>
      </c>
      <c r="D6" s="10">
        <v>3.03</v>
      </c>
      <c r="E6" s="10">
        <v>5.38</v>
      </c>
      <c r="F6" s="10">
        <v>17.2</v>
      </c>
      <c r="G6" s="10">
        <v>244</v>
      </c>
    </row>
    <row r="7" spans="1:8" x14ac:dyDescent="0.25">
      <c r="A7" s="1"/>
      <c r="B7" s="3" t="s">
        <v>10</v>
      </c>
      <c r="C7" s="1"/>
      <c r="D7" s="1">
        <f>SUM(D4:D6)</f>
        <v>8.36</v>
      </c>
      <c r="E7" s="1">
        <f>SUM(E4:E6)</f>
        <v>10.54</v>
      </c>
      <c r="F7" s="1">
        <f>SUM(F4:F6)</f>
        <v>52.349999999999994</v>
      </c>
      <c r="G7" s="1">
        <f>SUM(G4:G6)</f>
        <v>452.65999999999997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1.2607655502392345</v>
      </c>
      <c r="F8" s="1">
        <f>F7/D7</f>
        <v>6.2619617224880377</v>
      </c>
      <c r="G8" s="1"/>
    </row>
    <row r="9" spans="1:8" x14ac:dyDescent="0.25">
      <c r="A9" s="1"/>
      <c r="B9" s="143" t="s">
        <v>66</v>
      </c>
      <c r="C9" s="154"/>
      <c r="D9" s="154"/>
      <c r="E9" s="154"/>
      <c r="F9" s="155"/>
      <c r="G9" s="1">
        <f>G7*65/G30</f>
        <v>18.496127637104276</v>
      </c>
    </row>
    <row r="10" spans="1:8" x14ac:dyDescent="0.25">
      <c r="A10" s="1"/>
      <c r="B10" s="143" t="s">
        <v>67</v>
      </c>
      <c r="C10" s="154"/>
      <c r="D10" s="154"/>
      <c r="E10" s="154"/>
      <c r="F10" s="155"/>
      <c r="G10" s="1">
        <f>G7*75/G30</f>
        <v>21.341685735120318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91" t="s">
        <v>140</v>
      </c>
      <c r="C12" s="76">
        <v>50</v>
      </c>
      <c r="D12" s="77">
        <v>1.8</v>
      </c>
      <c r="E12" s="77">
        <v>5.0999999999999996</v>
      </c>
      <c r="F12" s="77">
        <v>9.5</v>
      </c>
      <c r="G12" s="77">
        <v>89.7</v>
      </c>
    </row>
    <row r="13" spans="1:8" ht="32.25" thickBot="1" x14ac:dyDescent="0.3">
      <c r="A13" s="1"/>
      <c r="B13" s="140" t="s">
        <v>78</v>
      </c>
      <c r="C13" s="141" t="s">
        <v>65</v>
      </c>
      <c r="D13" s="142">
        <v>22.5</v>
      </c>
      <c r="E13" s="142">
        <v>3</v>
      </c>
      <c r="F13" s="142">
        <v>1</v>
      </c>
      <c r="G13" s="142">
        <v>121</v>
      </c>
    </row>
    <row r="14" spans="1:8" ht="16.5" thickBot="1" x14ac:dyDescent="0.3">
      <c r="A14" s="1"/>
      <c r="B14" s="91" t="s">
        <v>111</v>
      </c>
      <c r="C14" s="79">
        <v>75</v>
      </c>
      <c r="D14" s="82">
        <v>10.35</v>
      </c>
      <c r="E14" s="82">
        <v>31.2</v>
      </c>
      <c r="F14" s="105">
        <v>9.4499999999999993</v>
      </c>
      <c r="G14" s="82">
        <v>360</v>
      </c>
    </row>
    <row r="15" spans="1:8" ht="16.5" thickBot="1" x14ac:dyDescent="0.3">
      <c r="A15" s="1"/>
      <c r="B15" s="86" t="s">
        <v>79</v>
      </c>
      <c r="C15" s="88">
        <v>150</v>
      </c>
      <c r="D15" s="82">
        <v>2.1</v>
      </c>
      <c r="E15" s="82">
        <v>4.05</v>
      </c>
      <c r="F15" s="82">
        <v>22.35</v>
      </c>
      <c r="G15" s="105">
        <v>100</v>
      </c>
    </row>
    <row r="16" spans="1:8" ht="16.5" thickBot="1" x14ac:dyDescent="0.3">
      <c r="A16" s="1"/>
      <c r="B16" s="83" t="s">
        <v>125</v>
      </c>
      <c r="C16" s="88">
        <v>200</v>
      </c>
      <c r="D16" s="82">
        <v>0.2</v>
      </c>
      <c r="E16" s="82">
        <v>0.1</v>
      </c>
      <c r="F16" s="82">
        <v>16.8</v>
      </c>
      <c r="G16" s="82">
        <v>56</v>
      </c>
    </row>
    <row r="17" spans="1:7" ht="16.5" thickBot="1" x14ac:dyDescent="0.3">
      <c r="A17" s="1"/>
      <c r="B17" s="86" t="s">
        <v>63</v>
      </c>
      <c r="C17" s="95">
        <v>30</v>
      </c>
      <c r="D17" s="82">
        <v>1.98</v>
      </c>
      <c r="E17" s="82">
        <v>0.36</v>
      </c>
      <c r="F17" s="82">
        <v>10.26</v>
      </c>
      <c r="G17" s="82">
        <v>54.3</v>
      </c>
    </row>
    <row r="18" spans="1:7" ht="16.5" thickBot="1" x14ac:dyDescent="0.3">
      <c r="A18" s="1"/>
      <c r="B18" s="83" t="s">
        <v>73</v>
      </c>
      <c r="C18" s="88">
        <v>30</v>
      </c>
      <c r="D18" s="77">
        <v>2.2799999999999998</v>
      </c>
      <c r="E18" s="77">
        <v>0.27</v>
      </c>
      <c r="F18" s="77">
        <v>14.01</v>
      </c>
      <c r="G18" s="77">
        <v>69.3</v>
      </c>
    </row>
    <row r="19" spans="1:7" x14ac:dyDescent="0.25">
      <c r="A19" s="1"/>
      <c r="B19" s="3" t="s">
        <v>10</v>
      </c>
      <c r="C19" s="1"/>
      <c r="D19" s="1">
        <f>SUM(D12:D18)</f>
        <v>41.21</v>
      </c>
      <c r="E19" s="1">
        <f>SUM(E12:E18)</f>
        <v>44.08</v>
      </c>
      <c r="F19" s="1">
        <f>SUM(F12:F18)</f>
        <v>83.37</v>
      </c>
      <c r="G19" s="1">
        <f>SUM(G12:G18)</f>
        <v>850.3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1.0696432904634796</v>
      </c>
      <c r="F20" s="1">
        <f>F19/D19</f>
        <v>2.023052657122058</v>
      </c>
      <c r="G20" s="1"/>
    </row>
    <row r="21" spans="1:7" x14ac:dyDescent="0.25">
      <c r="A21" s="1"/>
      <c r="B21" s="143" t="s">
        <v>66</v>
      </c>
      <c r="C21" s="154"/>
      <c r="D21" s="154"/>
      <c r="E21" s="154"/>
      <c r="F21" s="155"/>
      <c r="G21" s="1">
        <f>G19*65/G30</f>
        <v>34.744084588498581</v>
      </c>
    </row>
    <row r="22" spans="1:7" x14ac:dyDescent="0.25">
      <c r="A22" s="1"/>
      <c r="B22" s="143" t="s">
        <v>67</v>
      </c>
      <c r="C22" s="154"/>
      <c r="D22" s="154"/>
      <c r="E22" s="154"/>
      <c r="F22" s="155"/>
      <c r="G22" s="1">
        <f>G19*75/G30</f>
        <v>40.089328371344514</v>
      </c>
    </row>
    <row r="23" spans="1:7" ht="15.75" thickBot="1" x14ac:dyDescent="0.3">
      <c r="A23" s="1"/>
      <c r="B23" s="23" t="s">
        <v>13</v>
      </c>
      <c r="C23" s="24"/>
      <c r="D23" s="24"/>
      <c r="E23" s="24"/>
      <c r="F23" s="24"/>
      <c r="G23" s="24"/>
    </row>
    <row r="24" spans="1:7" ht="16.5" thickBot="1" x14ac:dyDescent="0.3">
      <c r="A24" s="30"/>
      <c r="B24" s="125" t="s">
        <v>127</v>
      </c>
      <c r="C24" s="76">
        <v>75</v>
      </c>
      <c r="D24" s="126">
        <v>8.4</v>
      </c>
      <c r="E24" s="126">
        <v>4.9000000000000004</v>
      </c>
      <c r="F24" s="126">
        <v>29.7</v>
      </c>
      <c r="G24" s="126">
        <v>163</v>
      </c>
    </row>
    <row r="25" spans="1:7" ht="16.5" thickBot="1" x14ac:dyDescent="0.3">
      <c r="A25" s="30"/>
      <c r="B25" s="86" t="s">
        <v>87</v>
      </c>
      <c r="C25" s="103">
        <v>200</v>
      </c>
      <c r="D25" s="127">
        <v>4.2</v>
      </c>
      <c r="E25" s="127">
        <v>4</v>
      </c>
      <c r="F25" s="127">
        <v>18</v>
      </c>
      <c r="G25" s="127">
        <v>124.8</v>
      </c>
    </row>
    <row r="26" spans="1:7" x14ac:dyDescent="0.25">
      <c r="A26" s="1"/>
      <c r="B26" s="3" t="s">
        <v>10</v>
      </c>
      <c r="C26" s="1"/>
      <c r="D26" s="1">
        <f>SUM(D24:D25)</f>
        <v>12.600000000000001</v>
      </c>
      <c r="E26" s="1">
        <f>SUM(E24:E25)</f>
        <v>8.9</v>
      </c>
      <c r="F26" s="1">
        <f>SUM(F24:F25)</f>
        <v>47.7</v>
      </c>
      <c r="G26" s="1">
        <f>SUM(G24:G25)</f>
        <v>287.8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0.70634920634920628</v>
      </c>
      <c r="F27" s="1">
        <f>F26/D26</f>
        <v>3.7857142857142856</v>
      </c>
      <c r="G27" s="1"/>
    </row>
    <row r="28" spans="1:7" x14ac:dyDescent="0.25">
      <c r="A28" s="1"/>
      <c r="B28" s="143" t="s">
        <v>66</v>
      </c>
      <c r="C28" s="154"/>
      <c r="D28" s="154"/>
      <c r="E28" s="154"/>
      <c r="F28" s="155"/>
      <c r="G28" s="1">
        <f>G26*65/G30</f>
        <v>11.759787774397143</v>
      </c>
    </row>
    <row r="29" spans="1:7" x14ac:dyDescent="0.25">
      <c r="A29" s="1"/>
      <c r="B29" s="143" t="s">
        <v>67</v>
      </c>
      <c r="C29" s="154"/>
      <c r="D29" s="154"/>
      <c r="E29" s="154"/>
      <c r="F29" s="155"/>
      <c r="G29" s="1">
        <f>G26*75/G30</f>
        <v>13.568985893535165</v>
      </c>
    </row>
    <row r="30" spans="1:7" x14ac:dyDescent="0.25">
      <c r="A30" s="1"/>
      <c r="B30" s="3" t="s">
        <v>14</v>
      </c>
      <c r="C30" s="1"/>
      <c r="D30" s="1">
        <f>D7+D19+D26</f>
        <v>62.17</v>
      </c>
      <c r="E30" s="1">
        <f>E7+E19+E26</f>
        <v>63.519999999999996</v>
      </c>
      <c r="F30" s="1">
        <f>F7+F19+F26</f>
        <v>183.42000000000002</v>
      </c>
      <c r="G30" s="1">
        <f>G7+G19+G26</f>
        <v>1590.76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1.0217146533697925</v>
      </c>
      <c r="F32" s="1">
        <f>F30/D30</f>
        <v>2.9502975711758084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46" t="s">
        <v>16</v>
      </c>
      <c r="C34" s="147"/>
      <c r="D34" s="147"/>
      <c r="E34" s="147"/>
      <c r="F34" s="148"/>
      <c r="G34" s="152">
        <f>G30*100/2100</f>
        <v>75.750476190476192</v>
      </c>
    </row>
    <row r="35" spans="1:7" x14ac:dyDescent="0.25">
      <c r="A35" s="1"/>
      <c r="B35" s="149"/>
      <c r="C35" s="150"/>
      <c r="D35" s="150"/>
      <c r="E35" s="150"/>
      <c r="F35" s="151"/>
      <c r="G35" s="153"/>
    </row>
    <row r="36" spans="1:7" x14ac:dyDescent="0.25">
      <c r="A36" s="1"/>
      <c r="B36" s="146" t="s">
        <v>15</v>
      </c>
      <c r="C36" s="147"/>
      <c r="D36" s="147"/>
      <c r="E36" s="147"/>
      <c r="F36" s="148"/>
      <c r="G36" s="152">
        <f>G30*100/2300</f>
        <v>69.163478260869567</v>
      </c>
    </row>
    <row r="37" spans="1:7" x14ac:dyDescent="0.25">
      <c r="A37" s="1"/>
      <c r="B37" s="149"/>
      <c r="C37" s="150"/>
      <c r="D37" s="150"/>
      <c r="E37" s="150"/>
      <c r="F37" s="151"/>
      <c r="G37" s="153"/>
    </row>
    <row r="38" spans="1:7" x14ac:dyDescent="0.25">
      <c r="B38" s="3" t="s">
        <v>51</v>
      </c>
      <c r="C38" s="3"/>
      <c r="D38" s="3"/>
      <c r="E38" s="3"/>
      <c r="F38" s="3"/>
      <c r="G38" s="3"/>
    </row>
    <row r="39" spans="1:7" x14ac:dyDescent="0.25">
      <c r="B39" s="3" t="s">
        <v>52</v>
      </c>
      <c r="C39" s="1"/>
      <c r="D39" s="1">
        <v>4</v>
      </c>
      <c r="E39" s="1">
        <v>9</v>
      </c>
      <c r="F39" s="1">
        <v>4</v>
      </c>
      <c r="G39" s="1"/>
    </row>
    <row r="40" spans="1:7" x14ac:dyDescent="0.25">
      <c r="B40" s="3" t="s">
        <v>53</v>
      </c>
      <c r="C40" s="1"/>
      <c r="D40" s="1">
        <f>D30*D39</f>
        <v>248.68</v>
      </c>
      <c r="E40" s="1">
        <f>E30*E39</f>
        <v>571.67999999999995</v>
      </c>
      <c r="F40" s="1">
        <f>F30*F39</f>
        <v>733.68000000000006</v>
      </c>
      <c r="G40" s="1"/>
    </row>
    <row r="41" spans="1:7" x14ac:dyDescent="0.25">
      <c r="B41" s="3" t="s">
        <v>54</v>
      </c>
      <c r="C41" s="1"/>
      <c r="D41" s="1">
        <f>D40+E40+F40</f>
        <v>1554.04</v>
      </c>
      <c r="E41" s="1"/>
      <c r="F41" s="1"/>
      <c r="G41" s="1"/>
    </row>
    <row r="42" spans="1:7" ht="30" x14ac:dyDescent="0.25">
      <c r="B42" s="4" t="s">
        <v>55</v>
      </c>
      <c r="C42" s="1"/>
      <c r="D42" s="1">
        <f>D40*100/D41</f>
        <v>16.002162106509484</v>
      </c>
      <c r="E42" s="1">
        <f>E40*100/D41</f>
        <v>36.786697897094022</v>
      </c>
      <c r="F42" s="1">
        <f>F40*100/D41</f>
        <v>47.21113999639649</v>
      </c>
      <c r="G42" s="1"/>
    </row>
    <row r="43" spans="1:7" ht="30" x14ac:dyDescent="0.25">
      <c r="B43" s="4" t="s">
        <v>56</v>
      </c>
      <c r="C43" s="1"/>
      <c r="D43" s="3" t="s">
        <v>57</v>
      </c>
      <c r="E43" s="3" t="s">
        <v>58</v>
      </c>
      <c r="F43" s="3" t="s">
        <v>59</v>
      </c>
      <c r="G43" s="1"/>
    </row>
    <row r="45" spans="1:7" ht="15" customHeight="1" x14ac:dyDescent="0.25"/>
    <row r="47" spans="1:7" ht="15" customHeight="1" x14ac:dyDescent="0.25"/>
  </sheetData>
  <mergeCells count="12">
    <mergeCell ref="B21:F21"/>
    <mergeCell ref="B2:H2"/>
    <mergeCell ref="B3:H3"/>
    <mergeCell ref="B9:F9"/>
    <mergeCell ref="B10:F10"/>
    <mergeCell ref="B36:F37"/>
    <mergeCell ref="G36:G37"/>
    <mergeCell ref="B22:F22"/>
    <mergeCell ref="B28:F28"/>
    <mergeCell ref="B29:F29"/>
    <mergeCell ref="B34:F35"/>
    <mergeCell ref="G34:G35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0"/>
  <sheetViews>
    <sheetView topLeftCell="A4" workbookViewId="0">
      <selection activeCell="C15" sqref="C15:G15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3" t="s">
        <v>24</v>
      </c>
      <c r="C2" s="144"/>
      <c r="D2" s="144"/>
      <c r="E2" s="144"/>
      <c r="F2" s="144"/>
      <c r="G2" s="144"/>
      <c r="H2" s="145"/>
    </row>
    <row r="3" spans="1:8" x14ac:dyDescent="0.25">
      <c r="A3" s="1"/>
      <c r="B3" s="143" t="s">
        <v>9</v>
      </c>
      <c r="C3" s="144"/>
      <c r="D3" s="144"/>
      <c r="E3" s="144"/>
      <c r="F3" s="144"/>
      <c r="G3" s="144"/>
      <c r="H3" s="145"/>
    </row>
    <row r="4" spans="1:8" ht="15.75" x14ac:dyDescent="0.25">
      <c r="A4" s="30"/>
      <c r="B4" s="47" t="s">
        <v>112</v>
      </c>
      <c r="C4" s="43" t="s">
        <v>108</v>
      </c>
      <c r="D4" s="72">
        <v>19.25</v>
      </c>
      <c r="E4" s="72">
        <v>4.87</v>
      </c>
      <c r="F4" s="72">
        <v>13.75</v>
      </c>
      <c r="G4" s="72">
        <v>177</v>
      </c>
    </row>
    <row r="5" spans="1:8" ht="16.5" thickBot="1" x14ac:dyDescent="0.3">
      <c r="A5" s="1"/>
      <c r="B5" s="67" t="s">
        <v>113</v>
      </c>
      <c r="C5" s="53">
        <v>150</v>
      </c>
      <c r="D5" s="18">
        <v>3.45</v>
      </c>
      <c r="E5" s="18">
        <v>4.2</v>
      </c>
      <c r="F5" s="18">
        <v>36.299999999999997</v>
      </c>
      <c r="G5" s="18">
        <v>196.5</v>
      </c>
    </row>
    <row r="6" spans="1:8" ht="17.25" customHeight="1" thickBot="1" x14ac:dyDescent="0.3">
      <c r="A6" s="1"/>
      <c r="B6" s="47" t="s">
        <v>75</v>
      </c>
      <c r="C6" s="68">
        <v>200</v>
      </c>
      <c r="D6" s="19">
        <v>1.4</v>
      </c>
      <c r="E6" s="19">
        <v>1</v>
      </c>
      <c r="F6" s="19">
        <v>15</v>
      </c>
      <c r="G6" s="19">
        <v>78</v>
      </c>
    </row>
    <row r="7" spans="1:8" ht="16.5" thickBot="1" x14ac:dyDescent="0.3">
      <c r="A7" s="1"/>
      <c r="B7" s="67" t="s">
        <v>63</v>
      </c>
      <c r="C7" s="40">
        <v>30</v>
      </c>
      <c r="D7" s="18">
        <v>1.98</v>
      </c>
      <c r="E7" s="18">
        <v>0.36</v>
      </c>
      <c r="F7" s="18">
        <v>10.26</v>
      </c>
      <c r="G7" s="18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43" t="s">
        <v>66</v>
      </c>
      <c r="C10" s="154"/>
      <c r="D10" s="154"/>
      <c r="E10" s="154"/>
      <c r="F10" s="155"/>
      <c r="G10" s="1">
        <f>G8*65/G31</f>
        <v>22.892296122994654</v>
      </c>
    </row>
    <row r="11" spans="1:8" x14ac:dyDescent="0.25">
      <c r="A11" s="1"/>
      <c r="B11" s="143" t="s">
        <v>67</v>
      </c>
      <c r="C11" s="154"/>
      <c r="D11" s="154"/>
      <c r="E11" s="154"/>
      <c r="F11" s="155"/>
      <c r="G11" s="1">
        <f>G8*75/G31</f>
        <v>26.414187834224602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5" t="s">
        <v>141</v>
      </c>
      <c r="C13" s="76">
        <v>50</v>
      </c>
      <c r="D13" s="77">
        <v>1.6</v>
      </c>
      <c r="E13" s="77">
        <v>1.9</v>
      </c>
      <c r="F13" s="77">
        <v>8.4</v>
      </c>
      <c r="G13" s="77">
        <v>132.4</v>
      </c>
    </row>
    <row r="14" spans="1:8" ht="32.25" thickBot="1" x14ac:dyDescent="0.3">
      <c r="A14" s="1"/>
      <c r="B14" s="91" t="s">
        <v>94</v>
      </c>
      <c r="C14" s="76" t="s">
        <v>64</v>
      </c>
      <c r="D14" s="118">
        <v>2.25</v>
      </c>
      <c r="E14" s="118">
        <v>5.75</v>
      </c>
      <c r="F14" s="118">
        <v>7</v>
      </c>
      <c r="G14" s="118">
        <v>90</v>
      </c>
    </row>
    <row r="15" spans="1:8" ht="32.25" thickBot="1" x14ac:dyDescent="0.3">
      <c r="A15" s="1"/>
      <c r="B15" s="83" t="s">
        <v>147</v>
      </c>
      <c r="C15" s="95">
        <v>50</v>
      </c>
      <c r="D15" s="77">
        <v>9.3000000000000007</v>
      </c>
      <c r="E15" s="77">
        <v>12.9</v>
      </c>
      <c r="F15" s="77">
        <v>2.5</v>
      </c>
      <c r="G15" s="77">
        <v>184</v>
      </c>
    </row>
    <row r="16" spans="1:8" ht="15.75" x14ac:dyDescent="0.25">
      <c r="A16" s="1"/>
      <c r="B16" s="117" t="s">
        <v>83</v>
      </c>
      <c r="C16" s="103">
        <v>150</v>
      </c>
      <c r="D16" s="128">
        <v>3</v>
      </c>
      <c r="E16" s="128">
        <v>3</v>
      </c>
      <c r="F16" s="128">
        <v>14.6</v>
      </c>
      <c r="G16" s="129">
        <v>97</v>
      </c>
    </row>
    <row r="17" spans="1:7" ht="16.5" thickBot="1" x14ac:dyDescent="0.3">
      <c r="A17" s="1"/>
      <c r="B17" s="83" t="s">
        <v>90</v>
      </c>
      <c r="C17" s="115">
        <v>200</v>
      </c>
      <c r="D17" s="85">
        <v>0.16</v>
      </c>
      <c r="E17" s="85">
        <v>0.14000000000000001</v>
      </c>
      <c r="F17" s="85">
        <v>17.18</v>
      </c>
      <c r="G17" s="85">
        <v>67.36</v>
      </c>
    </row>
    <row r="18" spans="1:7" ht="16.5" thickBot="1" x14ac:dyDescent="0.3">
      <c r="A18" s="1"/>
      <c r="B18" s="86" t="s">
        <v>63</v>
      </c>
      <c r="C18" s="88">
        <v>30</v>
      </c>
      <c r="D18" s="85">
        <v>1.98</v>
      </c>
      <c r="E18" s="85">
        <v>0.36</v>
      </c>
      <c r="F18" s="85">
        <v>10.26</v>
      </c>
      <c r="G18" s="85">
        <v>54.3</v>
      </c>
    </row>
    <row r="19" spans="1:7" ht="32.25" thickBot="1" x14ac:dyDescent="0.3">
      <c r="A19" s="1"/>
      <c r="B19" s="83" t="s">
        <v>120</v>
      </c>
      <c r="C19" s="88">
        <v>30</v>
      </c>
      <c r="D19" s="77">
        <v>2.2799999999999998</v>
      </c>
      <c r="E19" s="77">
        <v>0.27</v>
      </c>
      <c r="F19" s="77">
        <v>14.01</v>
      </c>
      <c r="G19" s="77">
        <v>69.3</v>
      </c>
    </row>
    <row r="20" spans="1:7" x14ac:dyDescent="0.25">
      <c r="A20" s="1"/>
      <c r="B20" s="3" t="s">
        <v>10</v>
      </c>
      <c r="C20" s="1"/>
      <c r="D20" s="1">
        <f>SUM(D13:D19)</f>
        <v>20.57</v>
      </c>
      <c r="E20" s="1">
        <f>SUM(E13:E19)</f>
        <v>24.32</v>
      </c>
      <c r="F20" s="1">
        <f>SUM(F13:F19)</f>
        <v>73.95</v>
      </c>
      <c r="G20" s="1">
        <f>SUM(G13:G19)</f>
        <v>694.3599999999999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1.1823043266893534</v>
      </c>
      <c r="F21" s="1">
        <f>F20/D20</f>
        <v>3.5950413223140498</v>
      </c>
      <c r="G21" s="1"/>
    </row>
    <row r="22" spans="1:7" x14ac:dyDescent="0.25">
      <c r="A22" s="1"/>
      <c r="B22" s="143" t="s">
        <v>66</v>
      </c>
      <c r="C22" s="154"/>
      <c r="D22" s="154"/>
      <c r="E22" s="154"/>
      <c r="F22" s="155"/>
      <c r="G22" s="1">
        <f>G20*65/G31</f>
        <v>31.426442736185383</v>
      </c>
    </row>
    <row r="23" spans="1:7" x14ac:dyDescent="0.25">
      <c r="A23" s="1"/>
      <c r="B23" s="143" t="s">
        <v>67</v>
      </c>
      <c r="C23" s="154"/>
      <c r="D23" s="154"/>
      <c r="E23" s="154"/>
      <c r="F23" s="155"/>
      <c r="G23" s="1">
        <f>G20*75/G31</f>
        <v>36.261280080213901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7.25" customHeight="1" x14ac:dyDescent="0.25">
      <c r="A25" s="1"/>
      <c r="B25" s="91" t="s">
        <v>85</v>
      </c>
      <c r="C25" s="112">
        <v>45</v>
      </c>
      <c r="D25" s="132">
        <v>7.1</v>
      </c>
      <c r="E25" s="132">
        <v>9.1999999999999993</v>
      </c>
      <c r="F25" s="132">
        <v>8.8000000000000007</v>
      </c>
      <c r="G25" s="132">
        <v>146</v>
      </c>
    </row>
    <row r="26" spans="1:7" ht="15.75" x14ac:dyDescent="0.25">
      <c r="A26" s="1"/>
      <c r="B26" s="91" t="s">
        <v>128</v>
      </c>
      <c r="C26" s="133">
        <v>200</v>
      </c>
      <c r="D26" s="134">
        <v>0.6</v>
      </c>
      <c r="E26" s="134">
        <v>0.2</v>
      </c>
      <c r="F26" s="134">
        <v>20</v>
      </c>
      <c r="G26" s="134">
        <v>90</v>
      </c>
    </row>
    <row r="27" spans="1:7" x14ac:dyDescent="0.25">
      <c r="A27" s="1"/>
      <c r="B27" s="3" t="s">
        <v>10</v>
      </c>
      <c r="C27" s="1"/>
      <c r="D27" s="1">
        <f>SUM(D25:D26)</f>
        <v>7.6999999999999993</v>
      </c>
      <c r="E27" s="1">
        <f>SUM(E25:E26)</f>
        <v>9.3999999999999986</v>
      </c>
      <c r="F27" s="1">
        <f>SUM(F25:F26)</f>
        <v>28.8</v>
      </c>
      <c r="G27" s="1">
        <f>SUM(G25:G26)</f>
        <v>236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1.2207792207792207</v>
      </c>
      <c r="F28" s="1">
        <f>F27/D27</f>
        <v>3.7402597402597406</v>
      </c>
      <c r="G28" s="1"/>
    </row>
    <row r="29" spans="1:7" x14ac:dyDescent="0.25">
      <c r="A29" s="1"/>
      <c r="B29" s="143" t="s">
        <v>66</v>
      </c>
      <c r="C29" s="154"/>
      <c r="D29" s="154"/>
      <c r="E29" s="154"/>
      <c r="F29" s="155"/>
      <c r="G29" s="1">
        <f>G27*65/G31</f>
        <v>10.681261140819965</v>
      </c>
    </row>
    <row r="30" spans="1:7" x14ac:dyDescent="0.25">
      <c r="A30" s="1"/>
      <c r="B30" s="143" t="s">
        <v>67</v>
      </c>
      <c r="C30" s="154"/>
      <c r="D30" s="154"/>
      <c r="E30" s="154"/>
      <c r="F30" s="155"/>
      <c r="G30" s="1">
        <f>G27*75/G31</f>
        <v>12.324532085561499</v>
      </c>
    </row>
    <row r="31" spans="1:7" x14ac:dyDescent="0.25">
      <c r="A31" s="1"/>
      <c r="B31" s="3" t="s">
        <v>14</v>
      </c>
      <c r="C31" s="1"/>
      <c r="D31" s="1">
        <f>D8+D20+D27</f>
        <v>54.349999999999994</v>
      </c>
      <c r="E31" s="1">
        <f>E8+E20+E27</f>
        <v>44.15</v>
      </c>
      <c r="F31" s="1">
        <f>F8+F20+F27</f>
        <v>178.06</v>
      </c>
      <c r="G31" s="1">
        <f>G8+G20+G27</f>
        <v>1436.1599999999999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0.81232750689972411</v>
      </c>
      <c r="F33" s="1">
        <f>F31/D31</f>
        <v>3.2761729530818773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6" t="s">
        <v>16</v>
      </c>
      <c r="C35" s="147"/>
      <c r="D35" s="147"/>
      <c r="E35" s="147"/>
      <c r="F35" s="148"/>
      <c r="G35" s="152">
        <f>G31*100/2100</f>
        <v>68.388571428571424</v>
      </c>
    </row>
    <row r="36" spans="1:7" x14ac:dyDescent="0.25">
      <c r="A36" s="1"/>
      <c r="B36" s="149"/>
      <c r="C36" s="150"/>
      <c r="D36" s="150"/>
      <c r="E36" s="150"/>
      <c r="F36" s="151"/>
      <c r="G36" s="153"/>
    </row>
    <row r="37" spans="1:7" x14ac:dyDescent="0.25">
      <c r="A37" s="1"/>
      <c r="B37" s="146" t="s">
        <v>15</v>
      </c>
      <c r="C37" s="147"/>
      <c r="D37" s="147"/>
      <c r="E37" s="147"/>
      <c r="F37" s="148"/>
      <c r="G37" s="152">
        <f>G31*100/2300</f>
        <v>62.441739130434783</v>
      </c>
    </row>
    <row r="38" spans="1:7" x14ac:dyDescent="0.25">
      <c r="A38" s="1"/>
      <c r="B38" s="149"/>
      <c r="C38" s="150"/>
      <c r="D38" s="150"/>
      <c r="E38" s="150"/>
      <c r="F38" s="151"/>
      <c r="G38" s="153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217.39999999999998</v>
      </c>
      <c r="E41" s="1">
        <f>E31*E40</f>
        <v>397.34999999999997</v>
      </c>
      <c r="F41" s="1">
        <f>F31*F40</f>
        <v>712.24</v>
      </c>
      <c r="G41" s="1"/>
    </row>
    <row r="42" spans="1:7" x14ac:dyDescent="0.25">
      <c r="A42" s="1"/>
      <c r="B42" s="3" t="s">
        <v>54</v>
      </c>
      <c r="C42" s="1"/>
      <c r="D42" s="1">
        <f>D41+E41+F41</f>
        <v>1326.99</v>
      </c>
      <c r="E42" s="1"/>
      <c r="F42" s="1"/>
      <c r="G42" s="1"/>
    </row>
    <row r="43" spans="1:7" x14ac:dyDescent="0.25">
      <c r="A43" s="1"/>
      <c r="B43" s="4" t="s">
        <v>55</v>
      </c>
      <c r="C43" s="1"/>
      <c r="D43" s="1">
        <f>D41*100/D42</f>
        <v>16.382941845831542</v>
      </c>
      <c r="E43" s="1">
        <f>E41*100/D42</f>
        <v>29.943707186941875</v>
      </c>
      <c r="F43" s="1">
        <f>F41*100/D42</f>
        <v>53.673350967226582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8" spans="1:7" ht="15" customHeight="1" x14ac:dyDescent="0.25"/>
    <row r="50" ht="15" customHeight="1" x14ac:dyDescent="0.25"/>
  </sheetData>
  <mergeCells count="12">
    <mergeCell ref="B22:F22"/>
    <mergeCell ref="B2:H2"/>
    <mergeCell ref="B3:H3"/>
    <mergeCell ref="B10:F10"/>
    <mergeCell ref="B11:F11"/>
    <mergeCell ref="B37:F38"/>
    <mergeCell ref="G37:G38"/>
    <mergeCell ref="B23:F23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2024-11-28T08:40:24Z</dcterms:modified>
</cp:coreProperties>
</file>